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<sst xmlns="http://schemas.openxmlformats.org/spreadsheetml/2006/main" count="1672" uniqueCount="535">
  <si>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</si>
  <si>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</si>
  <si>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</si>
  <si>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</si>
  <si>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</si>
  <si>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</si>
  <si>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</si>
  <si>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</si>
  <si>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</si>
  <si>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</si>
  <si>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</si>
  <si>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</si>
  <si>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</si>
  <si>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</si>
  <si>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</si>
  <si>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</si>
  <si>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</si>
  <si>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</si>
  <si>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</si>
  <si>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</si>
  <si>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</si>
  <si>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</si>
  <si>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</si>
  <si>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</si>
  <si>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</si>
  <si>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</si>
  <si>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</si>
  <si>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</si>
  <si>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</si>
  <si>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</si>
  <si>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</si>
  <si>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</si>
  <si>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</si>
  <si>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</si>
  <si>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</si>
  <si>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</si>
  <si>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</si>
  <si>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</si>
  <si>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</si>
  <si>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</si>
  <si>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</si>
  <si>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</si>
  <si>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</si>
  <si>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</si>
  <si>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</si>
  <si>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</si>
  <si>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</si>
  <si>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</si>
  <si>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</si>
  <si>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</si>
  <si>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</si>
  <si>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</si>
  <si>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</si>
  <si>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</si>
  <si>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</si>
  <si>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</si>
  <si>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</si>
  <si>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</si>
  <si>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</si>
  <si>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</si>
  <si>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октября 2021 г.</t>
  </si>
  <si>
    <t>Успенское сельское поселение</t>
  </si>
  <si>
    <t>КВАРТАЛ</t>
  </si>
  <si>
    <t>01.10.2021</t>
  </si>
  <si>
    <t>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</si>
  <si>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</si>
  <si>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</si>
  <si>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</si>
  <si>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</si>
  <si>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</si>
  <si>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</si>
  <si>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</si>
  <si>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</si>
  <si>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</si>
  <si>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</si>
  <si>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</si>
  <si>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</si>
  <si>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</si>
  <si>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</si>
  <si>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</si>
  <si>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</si>
  <si>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</si>
  <si>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</si>
  <si>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</si>
  <si>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</si>
  <si>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</si>
  <si>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</si>
  <si>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</si>
  <si>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</si>
  <si>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</si>
  <si>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</si>
  <si>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</si>
  <si>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</si>
  <si>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</si>
  <si>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</si>
  <si>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" Создание комфортных условий проживания населению Успенского сельского поселения на 2020-2022 годы."</t>
  </si>
  <si>
    <t>i4_00001020100000000000</t>
  </si>
  <si>
    <t>0100000000</t>
  </si>
  <si>
    <t>Реализация подпрограммы «Обеспечение реализации муниципальной программы «Создание комфортных условий проживания населению Успенского сельского поселения на 2020-2022 годы»</t>
  </si>
  <si>
    <t>i4_00001020110000000000</t>
  </si>
  <si>
    <t>0110000000</t>
  </si>
  <si>
    <t>Финансовое обеспечение Главы поселения</t>
  </si>
  <si>
    <t>i5_00001020110140001000</t>
  </si>
  <si>
    <t>0110140001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</si>
  <si>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</si>
  <si>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i6_00001020110140001100</t>
  </si>
  <si>
    <t>100</t>
  </si>
  <si>
    <t>Расходы на выплаты персоналу государственных (муниципальных) органов</t>
  </si>
  <si>
    <t>i6_00001020110140001120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</si>
  <si>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</si>
  <si>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</si>
  <si>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</si>
  <si>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</si>
  <si>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</si>
  <si>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</si>
  <si>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</si>
  <si>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</si>
  <si>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</si>
  <si>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</si>
  <si>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</si>
  <si>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</si>
  <si>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Финансовое обеспечение мероприятий на осуществление переданных полномочий от муниципального района по градостроительной деятельности и внесение изменений в документы территориального планирования поселения</t>
  </si>
  <si>
    <t>i5_00001040110240170000</t>
  </si>
  <si>
    <t>0110240170</t>
  </si>
  <si>
    <t>i6_00001040110240170100</t>
  </si>
  <si>
    <t>i6_00001040110240170120</t>
  </si>
  <si>
    <t>Финансовое обеспечение функций аппарата Администрации сельского посселения</t>
  </si>
  <si>
    <t>i5_00001040110240200000</t>
  </si>
  <si>
    <t>0110240200</t>
  </si>
  <si>
    <t>i6_00001040110240200100</t>
  </si>
  <si>
    <t>i6_00001040110240200120</t>
  </si>
  <si>
    <t>Закупка товаров, работ и услуг для обеспечения государственных (муниципальных) нужд</t>
  </si>
  <si>
    <t>i6_00001040110240200200</t>
  </si>
  <si>
    <t>Иные закупки товаров, работ и услуг для обеспечения государственных (муниципальных) нужд</t>
  </si>
  <si>
    <t>i6_00001040110240200240</t>
  </si>
  <si>
    <t>240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</si>
  <si>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</si>
  <si>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</si>
  <si>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</si>
  <si>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</si>
  <si>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</t>
  </si>
  <si>
    <t>i6_00001040110240200800</t>
  </si>
  <si>
    <t>800</t>
  </si>
  <si>
    <t>Уплата налогов, сборов и иных платежей</t>
  </si>
  <si>
    <t>i6_00001040110240200850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</si>
  <si>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</si>
  <si>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</si>
  <si>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</si>
  <si>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</si>
  <si>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</si>
  <si>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</si>
  <si>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</si>
  <si>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Расходы на содержание штатных единиц, осущестляющих переданные отдельные государственные полномочия области</t>
  </si>
  <si>
    <t>i5_00001040110270280000</t>
  </si>
  <si>
    <t>0110270280</t>
  </si>
  <si>
    <t>i6_00001040110270280100</t>
  </si>
  <si>
    <t>i6_00001040110270280120</t>
  </si>
  <si>
    <t>i6_00001040110270280200</t>
  </si>
  <si>
    <t>i6_00001040110270280240</t>
  </si>
  <si>
    <t>Расходы на исполнение части передаваемых полномочий согласно заключенным соглашениям (архив)</t>
  </si>
  <si>
    <t>i5_00001040110270530000</t>
  </si>
  <si>
    <t>0110270530</t>
  </si>
  <si>
    <t>i6_00001040110270530100</t>
  </si>
  <si>
    <t>i6_00001040110270530120</t>
  </si>
  <si>
    <t>i6_00001040110270530200</t>
  </si>
  <si>
    <t>i6_00001040110270530240</t>
  </si>
  <si>
    <t>Расходы на исполнение переданных государственных полномочий по составлению протоколов административных правонарушений</t>
  </si>
  <si>
    <t>i5_00001040110270650000</t>
  </si>
  <si>
    <t>0110270650</t>
  </si>
  <si>
    <t>i6_00001040110270650200</t>
  </si>
  <si>
    <t>i6_00001040110270650240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</si>
  <si>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</si>
  <si>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</si>
  <si>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</si>
  <si>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Не программные направления деятельности</t>
  </si>
  <si>
    <t>i4_00001061200000000000</t>
  </si>
  <si>
    <t>1200000000</t>
  </si>
  <si>
    <t>Финансовое обеспечение внешнего муниципального финансового контроля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</si>
  <si>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</si>
  <si>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</si>
  <si>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</si>
  <si>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</si>
  <si>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</si>
  <si>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</si>
  <si>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</si>
  <si>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</si>
  <si>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</si>
  <si>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i4_00001110100000000000</t>
  </si>
  <si>
    <t>Финансовое обеспечение расходов на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 (резервный фонд)</t>
  </si>
  <si>
    <t>i5_00001110100940140000</t>
  </si>
  <si>
    <t>0100940140</t>
  </si>
  <si>
    <t>i6_00001110100940140800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</si>
  <si>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</si>
  <si>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</si>
  <si>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</si>
  <si>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</si>
  <si>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</si>
  <si>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</si>
  <si>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 по управлению и распоряжению муниципальным имуществом и земельными участками</t>
  </si>
  <si>
    <t>i5_00001130100540120000</t>
  </si>
  <si>
    <t>0100540120</t>
  </si>
  <si>
    <t>i6_00001130100540120200</t>
  </si>
  <si>
    <t>i6_00001130100540120240</t>
  </si>
  <si>
    <t>Финансовое обеспечение мероприятий по градостроительной деятельности, внесению изменений в генеральный план, правила землепользованияи описание границ населенных пунктов</t>
  </si>
  <si>
    <t>i5_00001130100840050000</t>
  </si>
  <si>
    <t>0100840050</t>
  </si>
  <si>
    <t>i6_00001130100840050200</t>
  </si>
  <si>
    <t>i6_00001130100840050240</t>
  </si>
  <si>
    <t>Финансовое обеспечение деятельности старост населенных пунктов</t>
  </si>
  <si>
    <t>i5_00001130101540160000</t>
  </si>
  <si>
    <t>0101540160</t>
  </si>
  <si>
    <t>i6_00001130101540160100</t>
  </si>
  <si>
    <t>i6_00001130101540160120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</si>
  <si>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</si>
  <si>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</si>
  <si>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</si>
  <si>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</si>
  <si>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</si>
  <si>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</si>
  <si>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</si>
  <si>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</si>
  <si>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i4_00002030100000000000</t>
  </si>
  <si>
    <t>i4_00002030110000000000</t>
  </si>
  <si>
    <t>Осуществление первичного воинского учета на территориях, где отсутствуют военные комиссариаты</t>
  </si>
  <si>
    <t>i5_00002030110251180000</t>
  </si>
  <si>
    <t>0110251180</t>
  </si>
  <si>
    <t>i6_00002030110251180100</t>
  </si>
  <si>
    <t>i6_00002030110251180120</t>
  </si>
  <si>
    <t>i6_00002030110251180200</t>
  </si>
  <si>
    <t>i6_00002030110251180240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</si>
  <si>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</si>
  <si>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</si>
  <si>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</si>
  <si>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</si>
  <si>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i3_00003100000000000000</t>
  </si>
  <si>
    <t>0310</t>
  </si>
  <si>
    <t>i4_00003100100000000000</t>
  </si>
  <si>
    <t>Финансовое обеспечение мероприятий по пожарной безопасности</t>
  </si>
  <si>
    <t>i5_00003100100640090000</t>
  </si>
  <si>
    <t>0100640090</t>
  </si>
  <si>
    <t>i6_00003100100640090200</t>
  </si>
  <si>
    <t>i6_00003100100640090240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</si>
  <si>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</si>
  <si>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</si>
  <si>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</si>
  <si>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</si>
  <si>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</si>
  <si>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</si>
  <si>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</si>
  <si>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Финансовое обеспечение на содержание и ремонт автомобильных дорог местного значения общего пользования</t>
  </si>
  <si>
    <t>i5_00004090100440060000</t>
  </si>
  <si>
    <t>0100440060</t>
  </si>
  <si>
    <t>i6_00004090100440060200</t>
  </si>
  <si>
    <t>i6_00004090100440060240</t>
  </si>
  <si>
    <t>Финансовое обеспечение на осуществление полномочий в части содержания автомобильных дорог местного значения вне границ населенных пунктов на территории поселения.</t>
  </si>
  <si>
    <t>i5_00004090100440130000</t>
  </si>
  <si>
    <t>0100440130</t>
  </si>
  <si>
    <t>i6_00004090100440130200</t>
  </si>
  <si>
    <t>i6_00004090100440130240</t>
  </si>
  <si>
    <t>Финансовое обеспечение мероприятий по содержанию ремонту дорог</t>
  </si>
  <si>
    <t>i5_00004090100471520000</t>
  </si>
  <si>
    <t>0100471520</t>
  </si>
  <si>
    <t>i6_00004090100471520200</t>
  </si>
  <si>
    <t>i6_00004090100471520240</t>
  </si>
  <si>
    <t>Финансовое обеспечение мероприятий по содержанию и ремонту дорог (софинансирование)</t>
  </si>
  <si>
    <t>i5_000040901004S1520000</t>
  </si>
  <si>
    <t>01004S1520</t>
  </si>
  <si>
    <t>i6_000040901004S1520200</t>
  </si>
  <si>
    <t>i6_000040901004S1520240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</si>
  <si>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</si>
  <si>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</si>
  <si>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</si>
  <si>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</si>
  <si>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</si>
  <si>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</si>
  <si>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i4_00005020100000000000</t>
  </si>
  <si>
    <t>Расходы на осуществление полномочий в части организации нецентрализованного холодного водоснабжения</t>
  </si>
  <si>
    <t>i5_00005020101440150000</t>
  </si>
  <si>
    <t>0101440150</t>
  </si>
  <si>
    <t>i6_00005020101440150200</t>
  </si>
  <si>
    <t>i6_00005020101440150240</t>
  </si>
  <si>
    <t>Благоустройство</t>
  </si>
  <si>
    <t>i3_00005030000000000000</t>
  </si>
  <si>
    <t>0503</t>
  </si>
  <si>
    <t>i4_00005030100000000000</t>
  </si>
  <si>
    <t>Финансовое обеспечение мероприятий по уличному освещению и энергосбережению</t>
  </si>
  <si>
    <t>i5_00005030100140010000</t>
  </si>
  <si>
    <t>0100140010</t>
  </si>
  <si>
    <t>i6_00005030100140010200</t>
  </si>
  <si>
    <t>i6_00005030100140010240</t>
  </si>
  <si>
    <t>Финансовое обеспечение мероприятий по содержанию мест захоронений</t>
  </si>
  <si>
    <t>i5_00005030100240020000</t>
  </si>
  <si>
    <t>0100240020</t>
  </si>
  <si>
    <t>i6_00005030100240020200</t>
  </si>
  <si>
    <t>i6_00005030100240020240</t>
  </si>
  <si>
    <t>Финансовое обеспечение мероприятий на обустройство и восстановление воинских захоронений</t>
  </si>
  <si>
    <t>i5_000050301002L2990000</t>
  </si>
  <si>
    <t>01002L2990</t>
  </si>
  <si>
    <t>i6_000050301002L2990200</t>
  </si>
  <si>
    <t>i6_000050301002L2990240</t>
  </si>
  <si>
    <t>Финансовое обеспечение мероприятий по благоустройству территории поселения, озеленения, содержанию мест массового отдыха</t>
  </si>
  <si>
    <t>i5_00005030100340040000</t>
  </si>
  <si>
    <t>0100340040</t>
  </si>
  <si>
    <t>i6_00005030100340040200</t>
  </si>
  <si>
    <t>i6_00005030100340040240</t>
  </si>
  <si>
    <t>Финансовое обеспечение мероприятий на содействие и развитие ТОС</t>
  </si>
  <si>
    <t>i5_00005030101072090000</t>
  </si>
  <si>
    <t>0101072090</t>
  </si>
  <si>
    <t>i6_00005030101072090200</t>
  </si>
  <si>
    <t>i6_00005030101072090240</t>
  </si>
  <si>
    <t>Финансовое обеспечение мероприятий на содействие и развитие ТОС (софинансирование)</t>
  </si>
  <si>
    <t>i5_000050301010S2090000</t>
  </si>
  <si>
    <t>01010S2090</t>
  </si>
  <si>
    <t>i6_000050301010S2090200</t>
  </si>
  <si>
    <t>i6_000050301010S2090240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</si>
  <si>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</si>
  <si>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</si>
  <si>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</si>
  <si>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</si>
  <si>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</si>
  <si>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</si>
  <si>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i4_00007050100000000000</t>
  </si>
  <si>
    <t>i4_00007050110000000000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</si>
  <si>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органов местного самоуправления</t>
  </si>
  <si>
    <t>i5_00007050110240300000</t>
  </si>
  <si>
    <t>0110240300</t>
  </si>
  <si>
    <t>i6_00007050110240300200</t>
  </si>
  <si>
    <t>i6_00007050110240300240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</si>
  <si>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</si>
  <si>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</si>
  <si>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</si>
  <si>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</si>
  <si>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</si>
  <si>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</si>
  <si>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</si>
  <si>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проведению спортивных мероприятий, праздников, конкурсов местного значения</t>
  </si>
  <si>
    <t>i5_00008040100740070000</t>
  </si>
  <si>
    <t>0100740070</t>
  </si>
  <si>
    <t>i6_00008040100740070200</t>
  </si>
  <si>
    <t>i6_00008040100740070240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</si>
  <si>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</si>
  <si>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</si>
  <si>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</si>
  <si>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</si>
  <si>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</si>
  <si>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</si>
  <si>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</si>
  <si>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Расходы на выплату пенсий муниципальным служащим</t>
  </si>
  <si>
    <t>i5_00010011200040003000</t>
  </si>
  <si>
    <t>1200040003</t>
  </si>
  <si>
    <t>Социальное обеспечение и иные выплаты населению</t>
  </si>
  <si>
    <t>i6_00010011200040003300</t>
  </si>
  <si>
    <t>300</t>
  </si>
  <si>
    <t>Публичные нормативные социальные выплаты гражданам</t>
  </si>
  <si>
    <t>i6_00010011200040003310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</si>
  <si>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</si>
  <si>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</si>
  <si>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</si>
  <si>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</si>
  <si>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</si>
  <si>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</si>
  <si>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</si>
  <si>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</si>
  <si>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</si>
  <si>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</si>
  <si>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>i5_00011010100740070000</t>
  </si>
  <si>
    <t>i6_00011010100740070200</t>
  </si>
  <si>
    <t>i6_00011010100740070240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</si>
  <si>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</si>
  <si>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</si>
  <si>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</si>
  <si>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</si>
  <si>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</si>
  <si>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</si>
  <si>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</si>
  <si>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>Финансовое обеспечение мероприятий по опубликованию муниципальных нормативно-правовых актов и иной официальной информации</t>
  </si>
  <si>
    <t>i5_00012020101140080000</t>
  </si>
  <si>
    <t>0101140080</t>
  </si>
  <si>
    <t>i6_00012020101140080200</t>
  </si>
  <si>
    <t>i6_00012020101140080240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</si>
  <si>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</si>
  <si>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</si>
  <si>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</si>
  <si>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</si>
  <si>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</si>
  <si>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</si>
  <si>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</si>
  <si>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</si>
  <si>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</si>
  <si>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</si>
  <si>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</si>
  <si>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</si>
  <si>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</si>
  <si>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</si>
  <si>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</si>
  <si>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</si>
  <si>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</si>
  <si>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</si>
  <si>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</si>
  <si>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</si>
  <si>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</si>
  <si>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</si>
  <si>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</si>
  <si>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</si>
  <si>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</si>
  <si>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</si>
  <si>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</si>
  <si>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</si>
  <si>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</si>
  <si>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</si>
  <si>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</si>
  <si>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</si>
  <si>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</si>
  <si>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</si>
  <si>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</si>
  <si>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</si>
  <si>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</si>
  <si>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</si>
  <si>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</si>
  <si>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</si>
  <si>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</si>
  <si>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</si>
  <si>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</si>
  <si>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</si>
  <si>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</si>
  <si>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</si>
  <si>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</si>
  <si>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</si>
  <si>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</si>
  <si>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</si>
  <si>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</si>
  <si>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</si>
  <si>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</si>
  <si>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</si>
  <si>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</si>
  <si>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</si>
  <si>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</si>
  <si>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</si>
  <si>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</si>
  <si>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</si>
  <si>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</si>
  <si>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</si>
  <si>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</si>
  <si>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</si>
  <si>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</si>
  <si>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</si>
  <si>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</si>
  <si>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</si>
  <si>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</si>
  <si>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</si>
  <si>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</si>
  <si>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</si>
  <si>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</si>
  <si>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</si>
  <si>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</si>
  <si>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</si>
  <si>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</si>
  <si>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</si>
  <si>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</si>
  <si>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</si>
  <si>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</si>
  <si>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</si>
  <si>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</si>
  <si>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</si>
  <si>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</si>
  <si>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</si>
  <si>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</si>
  <si>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ОКАЗАНИЯ ПЛАТНЫХ УСЛУГ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</si>
  <si>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</si>
  <si>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</si>
  <si>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</si>
  <si>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</si>
  <si>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</si>
  <si>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</si>
  <si>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</si>
  <si>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</si>
  <si>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сельских поселений</t>
  </si>
  <si>
    <t>11302995100000130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</si>
  <si>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</si>
  <si>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</si>
  <si>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</si>
  <si>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</si>
  <si>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</si>
  <si>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</si>
  <si>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</si>
  <si>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</si>
  <si>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</si>
  <si>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</si>
  <si>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</si>
  <si>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</si>
  <si>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</si>
  <si>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</si>
  <si>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</si>
  <si>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</si>
  <si>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</si>
  <si>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</si>
  <si>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20225299000000150</t>
  </si>
  <si>
    <t>i2_00020225299000000150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</si>
  <si>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</si>
  <si>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20225299100000150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</si>
  <si>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</si>
  <si>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</si>
  <si>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</si>
  <si>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</si>
  <si>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</si>
  <si>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</si>
  <si>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</si>
  <si>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</si>
  <si>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</si>
  <si>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</si>
  <si>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</si>
  <si>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</si>
  <si>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</si>
  <si>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</si>
  <si>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</si>
  <si>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</si>
  <si>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</si>
  <si>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</si>
  <si>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</si>
  <si>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</si>
  <si>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</si>
  <si>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</si>
  <si>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</si>
  <si>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</si>
  <si>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</si>
  <si>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</si>
  <si>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</si>
  <si>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</si>
  <si>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сельских поселений</t>
  </si>
  <si>
    <t>20249999100000150</t>
  </si>
  <si>
    <t>В.А. Кострюков</t>
  </si>
  <si>
    <t>Главный служащий</t>
  </si>
  <si>
    <t>Л.Ю. Сергеева</t>
  </si>
  <si>
    <t>И.А. Гусева</t>
  </si>
  <si>
    <t>"05"   октября  2021 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</si>
</sst>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/>
      <right/>
      <top style="thin"/>
      <bottom style="thin"/>
    </border>
    <border>
      <left style="dotted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tted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52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23" borderId="52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2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2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4" xfId="0" applyNumberFormat="1" applyFont="1" applyFill="1" applyBorder="1" applyAlignment="1">
      <alignment horizontal="center" wrapText="1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64" xfId="0" applyNumberFormat="1" applyFont="1" applyBorder="1" applyAlignment="1" applyProtection="1">
      <alignment horizontal="center" wrapText="1"/>
      <protection locked="0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18" borderId="58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9"/>
  <sheetViews>
    <sheetView tabSelected="1" zoomScalePageLayoutView="0" workbookViewId="0" topLeftCell="A9">
      <selection activeCell="A313" sqref="A313"/>
    </sheetView>
  </sheetViews>
  <sheetFormatPr defaultColWidth="9.00390625" defaultRowHeight="12.75"/>
  <cols>
    <col min="1" max="1" width="41.75390625" style="0" customWidth="1"/>
    <col min="2" max="2" width="4.25390625" style="0" customWidth="1"/>
    <col min="3" max="3" width="4.625" style="0" customWidth="1"/>
    <col min="4" max="4" width="6.75390625" style="0" customWidth="1"/>
    <col min="5" max="5" width="9.75390625" style="0" customWidth="1"/>
    <col min="6" max="6" width="5.125" style="0" customWidth="1"/>
    <col min="7" max="7" width="4.25390625" style="0" customWidth="1"/>
    <col min="8" max="8" width="16.625" style="0" customWidth="1"/>
    <col min="9" max="9" width="16.25390625" style="0" customWidth="1"/>
    <col min="10" max="10" width="14.37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90" t="s">
        <v>35</v>
      </c>
      <c r="B1" s="190"/>
      <c r="C1" s="190"/>
      <c r="D1" s="190"/>
      <c r="E1" s="190"/>
      <c r="F1" s="190"/>
      <c r="G1" s="190"/>
      <c r="H1" s="190"/>
      <c r="I1" s="191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  <c r="L2" s="4"/>
    </row>
    <row r="3" spans="1:12" ht="12.75">
      <c r="A3" s="32" t="s">
        <v>50</v>
      </c>
      <c r="B3" s="194" t="s">
        <v>60</v>
      </c>
      <c r="C3" s="194"/>
      <c r="D3" s="194"/>
      <c r="E3" s="22"/>
      <c r="F3" s="22"/>
      <c r="G3" s="195"/>
      <c r="H3" s="195"/>
      <c r="I3" s="32" t="s">
        <v>22</v>
      </c>
      <c r="J3" s="129">
        <v>44470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63</v>
      </c>
      <c r="L4" s="4"/>
    </row>
    <row r="5" spans="1:12" ht="12.75">
      <c r="A5" s="3" t="s">
        <v>36</v>
      </c>
      <c r="B5" s="192" t="s">
        <v>61</v>
      </c>
      <c r="C5" s="192"/>
      <c r="D5" s="192"/>
      <c r="E5" s="192"/>
      <c r="F5" s="192"/>
      <c r="G5" s="192"/>
      <c r="H5" s="192"/>
      <c r="I5" s="33" t="s">
        <v>30</v>
      </c>
      <c r="J5" s="87"/>
      <c r="K5" s="22"/>
      <c r="L5" s="4"/>
    </row>
    <row r="6" spans="1:12" ht="12.75">
      <c r="A6" s="3" t="s">
        <v>37</v>
      </c>
      <c r="B6" s="193" t="s">
        <v>59</v>
      </c>
      <c r="C6" s="193"/>
      <c r="D6" s="193"/>
      <c r="E6" s="193"/>
      <c r="F6" s="193"/>
      <c r="G6" s="193"/>
      <c r="H6" s="193"/>
      <c r="I6" s="33" t="s">
        <v>57</v>
      </c>
      <c r="J6" s="87"/>
      <c r="K6" s="22" t="s">
        <v>64</v>
      </c>
      <c r="L6" s="4"/>
    </row>
    <row r="7" spans="1:11" ht="12.75">
      <c r="A7" s="7" t="s">
        <v>58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89" t="s">
        <v>29</v>
      </c>
      <c r="B9" s="189"/>
      <c r="C9" s="189"/>
      <c r="D9" s="189"/>
      <c r="E9" s="189"/>
      <c r="F9" s="189"/>
      <c r="G9" s="189"/>
      <c r="H9" s="189"/>
      <c r="I9" s="189"/>
      <c r="J9" s="189"/>
      <c r="K9" s="125" t="s">
        <v>62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56" t="s">
        <v>38</v>
      </c>
      <c r="B11" s="156" t="s">
        <v>39</v>
      </c>
      <c r="C11" s="159" t="s">
        <v>40</v>
      </c>
      <c r="D11" s="160"/>
      <c r="E11" s="160"/>
      <c r="F11" s="160"/>
      <c r="G11" s="161"/>
      <c r="H11" s="156" t="s">
        <v>41</v>
      </c>
      <c r="I11" s="156" t="s">
        <v>23</v>
      </c>
      <c r="J11" s="156" t="s">
        <v>42</v>
      </c>
      <c r="K11" s="113"/>
    </row>
    <row r="12" spans="1:11" ht="12.75">
      <c r="A12" s="157"/>
      <c r="B12" s="157"/>
      <c r="C12" s="162"/>
      <c r="D12" s="163"/>
      <c r="E12" s="163"/>
      <c r="F12" s="163"/>
      <c r="G12" s="164"/>
      <c r="H12" s="157"/>
      <c r="I12" s="157"/>
      <c r="J12" s="157"/>
      <c r="K12" s="113"/>
    </row>
    <row r="13" spans="1:11" ht="12.75">
      <c r="A13" s="158"/>
      <c r="B13" s="158"/>
      <c r="C13" s="165"/>
      <c r="D13" s="166"/>
      <c r="E13" s="166"/>
      <c r="F13" s="166"/>
      <c r="G13" s="167"/>
      <c r="H13" s="158"/>
      <c r="I13" s="158"/>
      <c r="J13" s="158"/>
      <c r="K13" s="113"/>
    </row>
    <row r="14" spans="1:11" ht="13.5" thickBot="1">
      <c r="A14" s="70">
        <v>1</v>
      </c>
      <c r="B14" s="12">
        <v>2</v>
      </c>
      <c r="C14" s="168">
        <v>3</v>
      </c>
      <c r="D14" s="169"/>
      <c r="E14" s="169"/>
      <c r="F14" s="169"/>
      <c r="G14" s="170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71" t="s">
        <v>17</v>
      </c>
      <c r="D15" s="172"/>
      <c r="E15" s="172"/>
      <c r="F15" s="172"/>
      <c r="G15" s="173"/>
      <c r="H15" s="52">
        <v>17988514.74</v>
      </c>
      <c r="I15" s="52">
        <v>10236356.58</v>
      </c>
      <c r="J15" s="104">
        <v>10581775.72</v>
      </c>
    </row>
    <row r="16" spans="1:10" ht="12.75">
      <c r="A16" s="72" t="s">
        <v>4</v>
      </c>
      <c r="B16" s="50"/>
      <c r="C16" s="186"/>
      <c r="D16" s="187"/>
      <c r="E16" s="187"/>
      <c r="F16" s="187"/>
      <c r="G16" s="188"/>
      <c r="H16" s="56"/>
      <c r="I16" s="57"/>
      <c r="J16" s="58"/>
    </row>
    <row r="17" spans="1:12" ht="12.75">
      <c r="A17" s="99" t="s">
        <v>380</v>
      </c>
      <c r="B17" s="100" t="s">
        <v>6</v>
      </c>
      <c r="C17" s="101" t="s">
        <v>66</v>
      </c>
      <c r="D17" s="196" t="s">
        <v>381</v>
      </c>
      <c r="E17" s="206"/>
      <c r="F17" s="206"/>
      <c r="G17" s="207"/>
      <c r="H17" s="96">
        <v>4378340</v>
      </c>
      <c r="I17" s="102">
        <v>5388997.93</v>
      </c>
      <c r="J17" s="103">
        <v>1818959.63</v>
      </c>
      <c r="K17" s="117" t="str">
        <f aca="true" t="shared" si="0" ref="K17:K48">C17&amp;D17&amp;G17</f>
        <v>00010000000000000000</v>
      </c>
      <c r="L17" s="105" t="s">
        <v>341</v>
      </c>
    </row>
    <row r="18" spans="1:12" ht="12.75">
      <c r="A18" s="99" t="s">
        <v>382</v>
      </c>
      <c r="B18" s="100" t="s">
        <v>6</v>
      </c>
      <c r="C18" s="101" t="s">
        <v>66</v>
      </c>
      <c r="D18" s="196" t="s">
        <v>383</v>
      </c>
      <c r="E18" s="206"/>
      <c r="F18" s="206"/>
      <c r="G18" s="207"/>
      <c r="H18" s="96">
        <v>198500</v>
      </c>
      <c r="I18" s="102">
        <v>149232.95</v>
      </c>
      <c r="J18" s="103">
        <v>55635.18</v>
      </c>
      <c r="K18" s="117" t="str">
        <f t="shared" si="0"/>
        <v>00010100000000000000</v>
      </c>
      <c r="L18" s="105" t="s">
        <v>384</v>
      </c>
    </row>
    <row r="19" spans="1:12" ht="12.75">
      <c r="A19" s="99" t="s">
        <v>385</v>
      </c>
      <c r="B19" s="100" t="s">
        <v>6</v>
      </c>
      <c r="C19" s="101" t="s">
        <v>66</v>
      </c>
      <c r="D19" s="196" t="s">
        <v>386</v>
      </c>
      <c r="E19" s="206"/>
      <c r="F19" s="206"/>
      <c r="G19" s="207"/>
      <c r="H19" s="96">
        <v>198500</v>
      </c>
      <c r="I19" s="102">
        <v>149232.95</v>
      </c>
      <c r="J19" s="103">
        <v>55635.18</v>
      </c>
      <c r="K19" s="117" t="str">
        <f t="shared" si="0"/>
        <v>00010102000010000110</v>
      </c>
      <c r="L19" s="105" t="s">
        <v>387</v>
      </c>
    </row>
    <row r="20" spans="1:12" s="84" customFormat="1" ht="67.5">
      <c r="A20" s="79" t="s">
        <v>388</v>
      </c>
      <c r="B20" s="78" t="s">
        <v>6</v>
      </c>
      <c r="C20" s="120" t="s">
        <v>66</v>
      </c>
      <c r="D20" s="198" t="s">
        <v>389</v>
      </c>
      <c r="E20" s="208"/>
      <c r="F20" s="208"/>
      <c r="G20" s="209"/>
      <c r="H20" s="80">
        <v>198500</v>
      </c>
      <c r="I20" s="81">
        <v>142864.82</v>
      </c>
      <c r="J20" s="82">
        <f>IF(IF(H20="",0,H20)=0,0,(IF(H20&gt;0,IF(I20&gt;H20,0,H20-I20),IF(I20&gt;H20,H20-I20,0))))</f>
        <v>55635.18</v>
      </c>
      <c r="K20" s="118" t="str">
        <f t="shared" si="0"/>
        <v>00010102010010000110</v>
      </c>
      <c r="L20" s="83" t="str">
        <f>C20&amp;D20&amp;G20</f>
        <v>00010102010010000110</v>
      </c>
    </row>
    <row r="21" spans="1:12" s="84" customFormat="1" ht="101.25">
      <c r="A21" s="79" t="s">
        <v>390</v>
      </c>
      <c r="B21" s="78" t="s">
        <v>6</v>
      </c>
      <c r="C21" s="120" t="s">
        <v>66</v>
      </c>
      <c r="D21" s="198" t="s">
        <v>391</v>
      </c>
      <c r="E21" s="208"/>
      <c r="F21" s="208"/>
      <c r="G21" s="209"/>
      <c r="H21" s="80"/>
      <c r="I21" s="81">
        <v>1856.44</v>
      </c>
      <c r="J21" s="82">
        <f>IF(IF(H21="",0,H21)=0,0,(IF(H21&gt;0,IF(I21&gt;H21,0,H21-I21),IF(I21&gt;H21,H21-I21,0))))</f>
        <v>0</v>
      </c>
      <c r="K21" s="118" t="str">
        <f t="shared" si="0"/>
        <v>00010102020010000110</v>
      </c>
      <c r="L21" s="83" t="str">
        <f>C21&amp;D21&amp;G21</f>
        <v>00010102020010000110</v>
      </c>
    </row>
    <row r="22" spans="1:12" s="84" customFormat="1" ht="45">
      <c r="A22" s="79" t="s">
        <v>392</v>
      </c>
      <c r="B22" s="78" t="s">
        <v>6</v>
      </c>
      <c r="C22" s="120" t="s">
        <v>66</v>
      </c>
      <c r="D22" s="198" t="s">
        <v>393</v>
      </c>
      <c r="E22" s="208"/>
      <c r="F22" s="208"/>
      <c r="G22" s="209"/>
      <c r="H22" s="80"/>
      <c r="I22" s="81">
        <v>4511.69</v>
      </c>
      <c r="J22" s="82">
        <f>IF(IF(H22="",0,H22)=0,0,(IF(H22&gt;0,IF(I22&gt;H22,0,H22-I22),IF(I22&gt;H22,H22-I22,0))))</f>
        <v>0</v>
      </c>
      <c r="K22" s="118" t="str">
        <f t="shared" si="0"/>
        <v>00010102030010000110</v>
      </c>
      <c r="L22" s="83" t="str">
        <f>C22&amp;D22&amp;G22</f>
        <v>00010102030010000110</v>
      </c>
    </row>
    <row r="23" spans="1:12" ht="33.75">
      <c r="A23" s="99" t="s">
        <v>394</v>
      </c>
      <c r="B23" s="100" t="s">
        <v>6</v>
      </c>
      <c r="C23" s="101" t="s">
        <v>66</v>
      </c>
      <c r="D23" s="196" t="s">
        <v>395</v>
      </c>
      <c r="E23" s="206"/>
      <c r="F23" s="206"/>
      <c r="G23" s="207"/>
      <c r="H23" s="96">
        <v>1169900</v>
      </c>
      <c r="I23" s="102">
        <v>867542.31</v>
      </c>
      <c r="J23" s="103">
        <v>302357.69</v>
      </c>
      <c r="K23" s="117" t="str">
        <f t="shared" si="0"/>
        <v>00010300000000000000</v>
      </c>
      <c r="L23" s="105" t="s">
        <v>396</v>
      </c>
    </row>
    <row r="24" spans="1:12" ht="22.5">
      <c r="A24" s="99" t="s">
        <v>397</v>
      </c>
      <c r="B24" s="100" t="s">
        <v>6</v>
      </c>
      <c r="C24" s="101" t="s">
        <v>66</v>
      </c>
      <c r="D24" s="196" t="s">
        <v>398</v>
      </c>
      <c r="E24" s="206"/>
      <c r="F24" s="206"/>
      <c r="G24" s="207"/>
      <c r="H24" s="96">
        <v>1169900</v>
      </c>
      <c r="I24" s="102">
        <v>867542.31</v>
      </c>
      <c r="J24" s="103">
        <v>302357.69</v>
      </c>
      <c r="K24" s="117" t="str">
        <f t="shared" si="0"/>
        <v>00010302000010000110</v>
      </c>
      <c r="L24" s="105" t="s">
        <v>399</v>
      </c>
    </row>
    <row r="25" spans="1:12" ht="67.5">
      <c r="A25" s="99" t="s">
        <v>400</v>
      </c>
      <c r="B25" s="100" t="s">
        <v>6</v>
      </c>
      <c r="C25" s="101" t="s">
        <v>66</v>
      </c>
      <c r="D25" s="196" t="s">
        <v>401</v>
      </c>
      <c r="E25" s="206"/>
      <c r="F25" s="206"/>
      <c r="G25" s="207"/>
      <c r="H25" s="96">
        <v>537200</v>
      </c>
      <c r="I25" s="102">
        <v>393492.72</v>
      </c>
      <c r="J25" s="103">
        <v>143707.28</v>
      </c>
      <c r="K25" s="117" t="str">
        <f t="shared" si="0"/>
        <v>00010302230010000110</v>
      </c>
      <c r="L25" s="105" t="s">
        <v>402</v>
      </c>
    </row>
    <row r="26" spans="1:12" s="84" customFormat="1" ht="101.25">
      <c r="A26" s="79" t="s">
        <v>403</v>
      </c>
      <c r="B26" s="78" t="s">
        <v>6</v>
      </c>
      <c r="C26" s="120" t="s">
        <v>66</v>
      </c>
      <c r="D26" s="198" t="s">
        <v>404</v>
      </c>
      <c r="E26" s="208"/>
      <c r="F26" s="208"/>
      <c r="G26" s="209"/>
      <c r="H26" s="80">
        <v>537200</v>
      </c>
      <c r="I26" s="81">
        <v>393492.72</v>
      </c>
      <c r="J26" s="82">
        <f>IF(IF(H26="",0,H26)=0,0,(IF(H26&gt;0,IF(I26&gt;H26,0,H26-I26),IF(I26&gt;H26,H26-I26,0))))</f>
        <v>143707.28</v>
      </c>
      <c r="K26" s="118" t="str">
        <f t="shared" si="0"/>
        <v>00010302231010000110</v>
      </c>
      <c r="L26" s="83" t="str">
        <f>C26&amp;D26&amp;G26</f>
        <v>00010302231010000110</v>
      </c>
    </row>
    <row r="27" spans="1:12" ht="78.75">
      <c r="A27" s="99" t="s">
        <v>405</v>
      </c>
      <c r="B27" s="100" t="s">
        <v>6</v>
      </c>
      <c r="C27" s="101" t="s">
        <v>66</v>
      </c>
      <c r="D27" s="196" t="s">
        <v>406</v>
      </c>
      <c r="E27" s="206"/>
      <c r="F27" s="206"/>
      <c r="G27" s="207"/>
      <c r="H27" s="96">
        <v>3100</v>
      </c>
      <c r="I27" s="102">
        <v>2812.56</v>
      </c>
      <c r="J27" s="103">
        <v>287.44</v>
      </c>
      <c r="K27" s="117" t="str">
        <f t="shared" si="0"/>
        <v>00010302240010000110</v>
      </c>
      <c r="L27" s="105" t="s">
        <v>407</v>
      </c>
    </row>
    <row r="28" spans="1:12" s="84" customFormat="1" ht="112.5">
      <c r="A28" s="79" t="s">
        <v>408</v>
      </c>
      <c r="B28" s="78" t="s">
        <v>6</v>
      </c>
      <c r="C28" s="120" t="s">
        <v>66</v>
      </c>
      <c r="D28" s="198" t="s">
        <v>409</v>
      </c>
      <c r="E28" s="208"/>
      <c r="F28" s="208"/>
      <c r="G28" s="209"/>
      <c r="H28" s="80">
        <v>3100</v>
      </c>
      <c r="I28" s="81">
        <v>2812.56</v>
      </c>
      <c r="J28" s="82">
        <f>IF(IF(H28="",0,H28)=0,0,(IF(H28&gt;0,IF(I28&gt;H28,0,H28-I28),IF(I28&gt;H28,H28-I28,0))))</f>
        <v>287.44</v>
      </c>
      <c r="K28" s="118" t="str">
        <f t="shared" si="0"/>
        <v>00010302241010000110</v>
      </c>
      <c r="L28" s="83" t="str">
        <f>C28&amp;D28&amp;G28</f>
        <v>00010302241010000110</v>
      </c>
    </row>
    <row r="29" spans="1:12" ht="67.5">
      <c r="A29" s="99" t="s">
        <v>410</v>
      </c>
      <c r="B29" s="100" t="s">
        <v>6</v>
      </c>
      <c r="C29" s="101" t="s">
        <v>66</v>
      </c>
      <c r="D29" s="196" t="s">
        <v>411</v>
      </c>
      <c r="E29" s="206"/>
      <c r="F29" s="206"/>
      <c r="G29" s="207"/>
      <c r="H29" s="96">
        <v>706600</v>
      </c>
      <c r="I29" s="102">
        <v>540702.38</v>
      </c>
      <c r="J29" s="103">
        <v>165897.62</v>
      </c>
      <c r="K29" s="117" t="str">
        <f t="shared" si="0"/>
        <v>00010302250010000110</v>
      </c>
      <c r="L29" s="105" t="s">
        <v>412</v>
      </c>
    </row>
    <row r="30" spans="1:12" s="84" customFormat="1" ht="101.25">
      <c r="A30" s="79" t="s">
        <v>413</v>
      </c>
      <c r="B30" s="78" t="s">
        <v>6</v>
      </c>
      <c r="C30" s="120" t="s">
        <v>66</v>
      </c>
      <c r="D30" s="198" t="s">
        <v>414</v>
      </c>
      <c r="E30" s="208"/>
      <c r="F30" s="208"/>
      <c r="G30" s="209"/>
      <c r="H30" s="80">
        <v>706600</v>
      </c>
      <c r="I30" s="81">
        <v>540702.38</v>
      </c>
      <c r="J30" s="82">
        <f>IF(IF(H30="",0,H30)=0,0,(IF(H30&gt;0,IF(I30&gt;H30,0,H30-I30),IF(I30&gt;H30,H30-I30,0))))</f>
        <v>165897.62</v>
      </c>
      <c r="K30" s="118" t="str">
        <f t="shared" si="0"/>
        <v>00010302251010000110</v>
      </c>
      <c r="L30" s="83" t="str">
        <f>C30&amp;D30&amp;G30</f>
        <v>00010302251010000110</v>
      </c>
    </row>
    <row r="31" spans="1:12" ht="67.5">
      <c r="A31" s="99" t="s">
        <v>415</v>
      </c>
      <c r="B31" s="100" t="s">
        <v>6</v>
      </c>
      <c r="C31" s="101" t="s">
        <v>66</v>
      </c>
      <c r="D31" s="196" t="s">
        <v>416</v>
      </c>
      <c r="E31" s="206"/>
      <c r="F31" s="206"/>
      <c r="G31" s="207"/>
      <c r="H31" s="96">
        <v>-77000</v>
      </c>
      <c r="I31" s="102">
        <v>-69465.35</v>
      </c>
      <c r="J31" s="103">
        <v>-7534.65</v>
      </c>
      <c r="K31" s="117" t="str">
        <f t="shared" si="0"/>
        <v>00010302260010000110</v>
      </c>
      <c r="L31" s="105" t="s">
        <v>417</v>
      </c>
    </row>
    <row r="32" spans="1:12" s="84" customFormat="1" ht="101.25">
      <c r="A32" s="79" t="s">
        <v>418</v>
      </c>
      <c r="B32" s="78" t="s">
        <v>6</v>
      </c>
      <c r="C32" s="120" t="s">
        <v>66</v>
      </c>
      <c r="D32" s="198" t="s">
        <v>419</v>
      </c>
      <c r="E32" s="208"/>
      <c r="F32" s="208"/>
      <c r="G32" s="209"/>
      <c r="H32" s="80">
        <v>-77000</v>
      </c>
      <c r="I32" s="81">
        <v>-69465.35</v>
      </c>
      <c r="J32" s="82">
        <f>IF(IF(H32="",0,H32)=0,0,(IF(H32&gt;0,IF(I32&gt;H32,0,H32-I32),IF(I32&gt;H32,H32-I32,0))))</f>
        <v>-7534.65</v>
      </c>
      <c r="K32" s="118" t="str">
        <f t="shared" si="0"/>
        <v>00010302261010000110</v>
      </c>
      <c r="L32" s="83" t="str">
        <f>C32&amp;D32&amp;G32</f>
        <v>00010302261010000110</v>
      </c>
    </row>
    <row r="33" spans="1:12" ht="12.75">
      <c r="A33" s="99" t="s">
        <v>420</v>
      </c>
      <c r="B33" s="100" t="s">
        <v>6</v>
      </c>
      <c r="C33" s="101" t="s">
        <v>66</v>
      </c>
      <c r="D33" s="196" t="s">
        <v>421</v>
      </c>
      <c r="E33" s="206"/>
      <c r="F33" s="206"/>
      <c r="G33" s="207"/>
      <c r="H33" s="96">
        <v>600</v>
      </c>
      <c r="I33" s="102">
        <v>198.3</v>
      </c>
      <c r="J33" s="103">
        <v>401.7</v>
      </c>
      <c r="K33" s="117" t="str">
        <f t="shared" si="0"/>
        <v>00010500000000000000</v>
      </c>
      <c r="L33" s="105" t="s">
        <v>422</v>
      </c>
    </row>
    <row r="34" spans="1:12" ht="12.75">
      <c r="A34" s="99" t="s">
        <v>423</v>
      </c>
      <c r="B34" s="100" t="s">
        <v>6</v>
      </c>
      <c r="C34" s="101" t="s">
        <v>66</v>
      </c>
      <c r="D34" s="196" t="s">
        <v>424</v>
      </c>
      <c r="E34" s="206"/>
      <c r="F34" s="206"/>
      <c r="G34" s="207"/>
      <c r="H34" s="96">
        <v>600</v>
      </c>
      <c r="I34" s="102">
        <v>198.3</v>
      </c>
      <c r="J34" s="103">
        <v>401.7</v>
      </c>
      <c r="K34" s="117" t="str">
        <f t="shared" si="0"/>
        <v>00010503000010000110</v>
      </c>
      <c r="L34" s="105" t="s">
        <v>425</v>
      </c>
    </row>
    <row r="35" spans="1:12" s="84" customFormat="1" ht="12.75">
      <c r="A35" s="79" t="s">
        <v>423</v>
      </c>
      <c r="B35" s="78" t="s">
        <v>6</v>
      </c>
      <c r="C35" s="120" t="s">
        <v>66</v>
      </c>
      <c r="D35" s="198" t="s">
        <v>426</v>
      </c>
      <c r="E35" s="208"/>
      <c r="F35" s="208"/>
      <c r="G35" s="209"/>
      <c r="H35" s="80">
        <v>600</v>
      </c>
      <c r="I35" s="81">
        <v>198.3</v>
      </c>
      <c r="J35" s="82">
        <f>IF(IF(H35="",0,H35)=0,0,(IF(H35&gt;0,IF(I35&gt;H35,0,H35-I35),IF(I35&gt;H35,H35-I35,0))))</f>
        <v>401.7</v>
      </c>
      <c r="K35" s="118" t="str">
        <f t="shared" si="0"/>
        <v>00010503010010000110</v>
      </c>
      <c r="L35" s="83" t="str">
        <f>C35&amp;D35&amp;G35</f>
        <v>00010503010010000110</v>
      </c>
    </row>
    <row r="36" spans="1:12" ht="12.75">
      <c r="A36" s="99" t="s">
        <v>427</v>
      </c>
      <c r="B36" s="100" t="s">
        <v>6</v>
      </c>
      <c r="C36" s="101" t="s">
        <v>66</v>
      </c>
      <c r="D36" s="196" t="s">
        <v>428</v>
      </c>
      <c r="E36" s="206"/>
      <c r="F36" s="206"/>
      <c r="G36" s="207"/>
      <c r="H36" s="96">
        <v>2992000</v>
      </c>
      <c r="I36" s="102">
        <v>4279506.37</v>
      </c>
      <c r="J36" s="103">
        <v>1454243.06</v>
      </c>
      <c r="K36" s="117" t="str">
        <f t="shared" si="0"/>
        <v>00010600000000000000</v>
      </c>
      <c r="L36" s="105" t="s">
        <v>429</v>
      </c>
    </row>
    <row r="37" spans="1:12" ht="12.75">
      <c r="A37" s="99" t="s">
        <v>430</v>
      </c>
      <c r="B37" s="100" t="s">
        <v>6</v>
      </c>
      <c r="C37" s="101" t="s">
        <v>66</v>
      </c>
      <c r="D37" s="196" t="s">
        <v>431</v>
      </c>
      <c r="E37" s="206"/>
      <c r="F37" s="206"/>
      <c r="G37" s="207"/>
      <c r="H37" s="96">
        <v>335000</v>
      </c>
      <c r="I37" s="102">
        <v>167661.27</v>
      </c>
      <c r="J37" s="103">
        <v>167338.73</v>
      </c>
      <c r="K37" s="117" t="str">
        <f t="shared" si="0"/>
        <v>00010601000000000110</v>
      </c>
      <c r="L37" s="105" t="s">
        <v>432</v>
      </c>
    </row>
    <row r="38" spans="1:12" s="84" customFormat="1" ht="45">
      <c r="A38" s="79" t="s">
        <v>433</v>
      </c>
      <c r="B38" s="78" t="s">
        <v>6</v>
      </c>
      <c r="C38" s="120" t="s">
        <v>66</v>
      </c>
      <c r="D38" s="198" t="s">
        <v>434</v>
      </c>
      <c r="E38" s="208"/>
      <c r="F38" s="208"/>
      <c r="G38" s="209"/>
      <c r="H38" s="80">
        <v>335000</v>
      </c>
      <c r="I38" s="81">
        <v>167661.27</v>
      </c>
      <c r="J38" s="82">
        <f>IF(IF(H38="",0,H38)=0,0,(IF(H38&gt;0,IF(I38&gt;H38,0,H38-I38),IF(I38&gt;H38,H38-I38,0))))</f>
        <v>167338.73</v>
      </c>
      <c r="K38" s="118" t="str">
        <f t="shared" si="0"/>
        <v>00010601030100000110</v>
      </c>
      <c r="L38" s="83" t="str">
        <f>C38&amp;D38&amp;G38</f>
        <v>00010601030100000110</v>
      </c>
    </row>
    <row r="39" spans="1:12" ht="12.75">
      <c r="A39" s="99" t="s">
        <v>435</v>
      </c>
      <c r="B39" s="100" t="s">
        <v>6</v>
      </c>
      <c r="C39" s="101" t="s">
        <v>66</v>
      </c>
      <c r="D39" s="196" t="s">
        <v>436</v>
      </c>
      <c r="E39" s="206"/>
      <c r="F39" s="206"/>
      <c r="G39" s="207"/>
      <c r="H39" s="96">
        <v>2657000</v>
      </c>
      <c r="I39" s="102">
        <v>4111845.1</v>
      </c>
      <c r="J39" s="103">
        <v>1286904.33</v>
      </c>
      <c r="K39" s="117" t="str">
        <f t="shared" si="0"/>
        <v>00010606000000000110</v>
      </c>
      <c r="L39" s="105" t="s">
        <v>437</v>
      </c>
    </row>
    <row r="40" spans="1:12" ht="12.75">
      <c r="A40" s="99" t="s">
        <v>438</v>
      </c>
      <c r="B40" s="100" t="s">
        <v>6</v>
      </c>
      <c r="C40" s="101" t="s">
        <v>66</v>
      </c>
      <c r="D40" s="196" t="s">
        <v>439</v>
      </c>
      <c r="E40" s="206"/>
      <c r="F40" s="206"/>
      <c r="G40" s="207"/>
      <c r="H40" s="96">
        <v>1102000</v>
      </c>
      <c r="I40" s="102">
        <v>3843749.43</v>
      </c>
      <c r="J40" s="103">
        <v>0</v>
      </c>
      <c r="K40" s="117" t="str">
        <f t="shared" si="0"/>
        <v>00010606030000000110</v>
      </c>
      <c r="L40" s="105" t="s">
        <v>440</v>
      </c>
    </row>
    <row r="41" spans="1:12" s="84" customFormat="1" ht="33.75">
      <c r="A41" s="79" t="s">
        <v>441</v>
      </c>
      <c r="B41" s="78" t="s">
        <v>6</v>
      </c>
      <c r="C41" s="120" t="s">
        <v>66</v>
      </c>
      <c r="D41" s="198" t="s">
        <v>442</v>
      </c>
      <c r="E41" s="208"/>
      <c r="F41" s="208"/>
      <c r="G41" s="209"/>
      <c r="H41" s="80">
        <v>1102000</v>
      </c>
      <c r="I41" s="81">
        <v>3843749.43</v>
      </c>
      <c r="J41" s="82">
        <f>IF(IF(H41="",0,H41)=0,0,(IF(H41&gt;0,IF(I41&gt;H41,0,H41-I41),IF(I41&gt;H41,H41-I41,0))))</f>
        <v>0</v>
      </c>
      <c r="K41" s="118" t="str">
        <f t="shared" si="0"/>
        <v>00010606033100000110</v>
      </c>
      <c r="L41" s="83" t="str">
        <f>C41&amp;D41&amp;G41</f>
        <v>00010606033100000110</v>
      </c>
    </row>
    <row r="42" spans="1:12" ht="12.75">
      <c r="A42" s="99" t="s">
        <v>443</v>
      </c>
      <c r="B42" s="100" t="s">
        <v>6</v>
      </c>
      <c r="C42" s="101" t="s">
        <v>66</v>
      </c>
      <c r="D42" s="196" t="s">
        <v>444</v>
      </c>
      <c r="E42" s="206"/>
      <c r="F42" s="206"/>
      <c r="G42" s="207"/>
      <c r="H42" s="96">
        <v>1555000</v>
      </c>
      <c r="I42" s="102">
        <v>268095.67</v>
      </c>
      <c r="J42" s="103">
        <v>1286904.33</v>
      </c>
      <c r="K42" s="117" t="str">
        <f t="shared" si="0"/>
        <v>00010606040000000110</v>
      </c>
      <c r="L42" s="105" t="s">
        <v>445</v>
      </c>
    </row>
    <row r="43" spans="1:12" s="84" customFormat="1" ht="33.75">
      <c r="A43" s="79" t="s">
        <v>446</v>
      </c>
      <c r="B43" s="78" t="s">
        <v>6</v>
      </c>
      <c r="C43" s="120" t="s">
        <v>66</v>
      </c>
      <c r="D43" s="198" t="s">
        <v>447</v>
      </c>
      <c r="E43" s="208"/>
      <c r="F43" s="208"/>
      <c r="G43" s="209"/>
      <c r="H43" s="80">
        <v>1555000</v>
      </c>
      <c r="I43" s="81">
        <v>268095.67</v>
      </c>
      <c r="J43" s="82">
        <f>IF(IF(H43="",0,H43)=0,0,(IF(H43&gt;0,IF(I43&gt;H43,0,H43-I43),IF(I43&gt;H43,H43-I43,0))))</f>
        <v>1286904.33</v>
      </c>
      <c r="K43" s="118" t="str">
        <f t="shared" si="0"/>
        <v>00010606043100000110</v>
      </c>
      <c r="L43" s="83" t="str">
        <f>C43&amp;D43&amp;G43</f>
        <v>00010606043100000110</v>
      </c>
    </row>
    <row r="44" spans="1:12" ht="12.75">
      <c r="A44" s="99" t="s">
        <v>448</v>
      </c>
      <c r="B44" s="100" t="s">
        <v>6</v>
      </c>
      <c r="C44" s="101" t="s">
        <v>66</v>
      </c>
      <c r="D44" s="196" t="s">
        <v>449</v>
      </c>
      <c r="E44" s="206"/>
      <c r="F44" s="206"/>
      <c r="G44" s="207"/>
      <c r="H44" s="96">
        <v>2000</v>
      </c>
      <c r="I44" s="102">
        <v>800</v>
      </c>
      <c r="J44" s="103">
        <v>1200</v>
      </c>
      <c r="K44" s="117" t="str">
        <f t="shared" si="0"/>
        <v>00010800000000000000</v>
      </c>
      <c r="L44" s="105" t="s">
        <v>450</v>
      </c>
    </row>
    <row r="45" spans="1:12" ht="45">
      <c r="A45" s="99" t="s">
        <v>451</v>
      </c>
      <c r="B45" s="100" t="s">
        <v>6</v>
      </c>
      <c r="C45" s="101" t="s">
        <v>66</v>
      </c>
      <c r="D45" s="196" t="s">
        <v>452</v>
      </c>
      <c r="E45" s="206"/>
      <c r="F45" s="206"/>
      <c r="G45" s="207"/>
      <c r="H45" s="96">
        <v>2000</v>
      </c>
      <c r="I45" s="102">
        <v>800</v>
      </c>
      <c r="J45" s="103">
        <v>1200</v>
      </c>
      <c r="K45" s="117" t="str">
        <f t="shared" si="0"/>
        <v>00010804000010000110</v>
      </c>
      <c r="L45" s="105" t="s">
        <v>453</v>
      </c>
    </row>
    <row r="46" spans="1:12" s="84" customFormat="1" ht="67.5">
      <c r="A46" s="79" t="s">
        <v>454</v>
      </c>
      <c r="B46" s="78" t="s">
        <v>6</v>
      </c>
      <c r="C46" s="120" t="s">
        <v>66</v>
      </c>
      <c r="D46" s="198" t="s">
        <v>455</v>
      </c>
      <c r="E46" s="208"/>
      <c r="F46" s="208"/>
      <c r="G46" s="209"/>
      <c r="H46" s="80">
        <v>2000</v>
      </c>
      <c r="I46" s="81">
        <v>800</v>
      </c>
      <c r="J46" s="82">
        <f>IF(IF(H46="",0,H46)=0,0,(IF(H46&gt;0,IF(I46&gt;H46,0,H46-I46),IF(I46&gt;H46,H46-I46,0))))</f>
        <v>1200</v>
      </c>
      <c r="K46" s="118" t="str">
        <f t="shared" si="0"/>
        <v>00010804020010000110</v>
      </c>
      <c r="L46" s="83" t="str">
        <f>C46&amp;D46&amp;G46</f>
        <v>00010804020010000110</v>
      </c>
    </row>
    <row r="47" spans="1:12" ht="33.75">
      <c r="A47" s="99" t="s">
        <v>456</v>
      </c>
      <c r="B47" s="100" t="s">
        <v>6</v>
      </c>
      <c r="C47" s="101" t="s">
        <v>66</v>
      </c>
      <c r="D47" s="196" t="s">
        <v>457</v>
      </c>
      <c r="E47" s="206"/>
      <c r="F47" s="206"/>
      <c r="G47" s="207"/>
      <c r="H47" s="96">
        <v>15340</v>
      </c>
      <c r="I47" s="102">
        <v>10218</v>
      </c>
      <c r="J47" s="103">
        <v>5122</v>
      </c>
      <c r="K47" s="117" t="str">
        <f t="shared" si="0"/>
        <v>00011100000000000000</v>
      </c>
      <c r="L47" s="105" t="s">
        <v>458</v>
      </c>
    </row>
    <row r="48" spans="1:12" ht="67.5">
      <c r="A48" s="99" t="s">
        <v>459</v>
      </c>
      <c r="B48" s="100" t="s">
        <v>6</v>
      </c>
      <c r="C48" s="101" t="s">
        <v>66</v>
      </c>
      <c r="D48" s="196" t="s">
        <v>460</v>
      </c>
      <c r="E48" s="206"/>
      <c r="F48" s="206"/>
      <c r="G48" s="207"/>
      <c r="H48" s="96">
        <v>15340</v>
      </c>
      <c r="I48" s="102">
        <v>10218</v>
      </c>
      <c r="J48" s="103">
        <v>5122</v>
      </c>
      <c r="K48" s="117" t="str">
        <f t="shared" si="0"/>
        <v>00011109000000000120</v>
      </c>
      <c r="L48" s="105" t="s">
        <v>461</v>
      </c>
    </row>
    <row r="49" spans="1:12" ht="67.5">
      <c r="A49" s="99" t="s">
        <v>462</v>
      </c>
      <c r="B49" s="100" t="s">
        <v>6</v>
      </c>
      <c r="C49" s="101" t="s">
        <v>66</v>
      </c>
      <c r="D49" s="196" t="s">
        <v>463</v>
      </c>
      <c r="E49" s="206"/>
      <c r="F49" s="206"/>
      <c r="G49" s="207"/>
      <c r="H49" s="96">
        <v>15340</v>
      </c>
      <c r="I49" s="102">
        <v>10218</v>
      </c>
      <c r="J49" s="103">
        <v>5122</v>
      </c>
      <c r="K49" s="117" t="str">
        <f aca="true" t="shared" si="1" ref="K49:K74">C49&amp;D49&amp;G49</f>
        <v>00011109040000000120</v>
      </c>
      <c r="L49" s="105" t="s">
        <v>464</v>
      </c>
    </row>
    <row r="50" spans="1:12" s="84" customFormat="1" ht="67.5">
      <c r="A50" s="79" t="s">
        <v>465</v>
      </c>
      <c r="B50" s="78" t="s">
        <v>6</v>
      </c>
      <c r="C50" s="120" t="s">
        <v>66</v>
      </c>
      <c r="D50" s="198" t="s">
        <v>466</v>
      </c>
      <c r="E50" s="208"/>
      <c r="F50" s="208"/>
      <c r="G50" s="209"/>
      <c r="H50" s="80">
        <v>15340</v>
      </c>
      <c r="I50" s="81">
        <v>10218</v>
      </c>
      <c r="J50" s="82">
        <f>IF(IF(H50="",0,H50)=0,0,(IF(H50&gt;0,IF(I50&gt;H50,0,H50-I50),IF(I50&gt;H50,H50-I50,0))))</f>
        <v>5122</v>
      </c>
      <c r="K50" s="118" t="str">
        <f t="shared" si="1"/>
        <v>00011109045100000120</v>
      </c>
      <c r="L50" s="83" t="str">
        <f>C50&amp;D50&amp;G50</f>
        <v>00011109045100000120</v>
      </c>
    </row>
    <row r="51" spans="1:12" ht="22.5">
      <c r="A51" s="99" t="s">
        <v>467</v>
      </c>
      <c r="B51" s="100" t="s">
        <v>6</v>
      </c>
      <c r="C51" s="101" t="s">
        <v>66</v>
      </c>
      <c r="D51" s="196" t="s">
        <v>468</v>
      </c>
      <c r="E51" s="206"/>
      <c r="F51" s="206"/>
      <c r="G51" s="207"/>
      <c r="H51" s="96">
        <v>0</v>
      </c>
      <c r="I51" s="102">
        <v>81500</v>
      </c>
      <c r="J51" s="103">
        <v>0</v>
      </c>
      <c r="K51" s="117" t="str">
        <f t="shared" si="1"/>
        <v>00011300000000000000</v>
      </c>
      <c r="L51" s="105" t="s">
        <v>469</v>
      </c>
    </row>
    <row r="52" spans="1:12" ht="12.75">
      <c r="A52" s="99" t="s">
        <v>470</v>
      </c>
      <c r="B52" s="100" t="s">
        <v>6</v>
      </c>
      <c r="C52" s="101" t="s">
        <v>66</v>
      </c>
      <c r="D52" s="196" t="s">
        <v>471</v>
      </c>
      <c r="E52" s="206"/>
      <c r="F52" s="206"/>
      <c r="G52" s="207"/>
      <c r="H52" s="96">
        <v>0</v>
      </c>
      <c r="I52" s="102">
        <v>81500</v>
      </c>
      <c r="J52" s="103">
        <v>0</v>
      </c>
      <c r="K52" s="117" t="str">
        <f t="shared" si="1"/>
        <v>00011302000000000130</v>
      </c>
      <c r="L52" s="105" t="s">
        <v>472</v>
      </c>
    </row>
    <row r="53" spans="1:12" ht="12.75">
      <c r="A53" s="99" t="s">
        <v>473</v>
      </c>
      <c r="B53" s="100" t="s">
        <v>6</v>
      </c>
      <c r="C53" s="101" t="s">
        <v>66</v>
      </c>
      <c r="D53" s="196" t="s">
        <v>474</v>
      </c>
      <c r="E53" s="206"/>
      <c r="F53" s="206"/>
      <c r="G53" s="207"/>
      <c r="H53" s="96">
        <v>0</v>
      </c>
      <c r="I53" s="102">
        <v>81500</v>
      </c>
      <c r="J53" s="103">
        <v>0</v>
      </c>
      <c r="K53" s="117" t="str">
        <f t="shared" si="1"/>
        <v>00011302990000000130</v>
      </c>
      <c r="L53" s="105" t="s">
        <v>475</v>
      </c>
    </row>
    <row r="54" spans="1:12" s="84" customFormat="1" ht="22.5">
      <c r="A54" s="79" t="s">
        <v>476</v>
      </c>
      <c r="B54" s="78" t="s">
        <v>6</v>
      </c>
      <c r="C54" s="120" t="s">
        <v>66</v>
      </c>
      <c r="D54" s="198" t="s">
        <v>477</v>
      </c>
      <c r="E54" s="208"/>
      <c r="F54" s="208"/>
      <c r="G54" s="209"/>
      <c r="H54" s="80">
        <v>0</v>
      </c>
      <c r="I54" s="81">
        <v>81500</v>
      </c>
      <c r="J54" s="82">
        <f>IF(IF(H54="",0,H54)=0,0,(IF(H54&gt;0,IF(I54&gt;H54,0,H54-I54),IF(I54&gt;H54,H54-I54,0))))</f>
        <v>0</v>
      </c>
      <c r="K54" s="118" t="str">
        <f t="shared" si="1"/>
        <v>00011302995100000130</v>
      </c>
      <c r="L54" s="83" t="str">
        <f>C54&amp;D54&amp;G54</f>
        <v>00011302995100000130</v>
      </c>
    </row>
    <row r="55" spans="1:12" ht="12.75">
      <c r="A55" s="99" t="s">
        <v>478</v>
      </c>
      <c r="B55" s="100" t="s">
        <v>6</v>
      </c>
      <c r="C55" s="101" t="s">
        <v>66</v>
      </c>
      <c r="D55" s="196" t="s">
        <v>479</v>
      </c>
      <c r="E55" s="206"/>
      <c r="F55" s="206"/>
      <c r="G55" s="207"/>
      <c r="H55" s="96">
        <v>13610174.74</v>
      </c>
      <c r="I55" s="102">
        <v>4847358.65</v>
      </c>
      <c r="J55" s="103">
        <v>8762816.09</v>
      </c>
      <c r="K55" s="117" t="str">
        <f t="shared" si="1"/>
        <v>00020000000000000000</v>
      </c>
      <c r="L55" s="105" t="s">
        <v>480</v>
      </c>
    </row>
    <row r="56" spans="1:12" ht="33.75">
      <c r="A56" s="99" t="s">
        <v>481</v>
      </c>
      <c r="B56" s="100" t="s">
        <v>6</v>
      </c>
      <c r="C56" s="101" t="s">
        <v>66</v>
      </c>
      <c r="D56" s="196" t="s">
        <v>482</v>
      </c>
      <c r="E56" s="206"/>
      <c r="F56" s="206"/>
      <c r="G56" s="207"/>
      <c r="H56" s="96">
        <v>13610174.74</v>
      </c>
      <c r="I56" s="102">
        <v>4847358.65</v>
      </c>
      <c r="J56" s="103">
        <v>8762816.09</v>
      </c>
      <c r="K56" s="117" t="str">
        <f t="shared" si="1"/>
        <v>00020200000000000000</v>
      </c>
      <c r="L56" s="105" t="s">
        <v>483</v>
      </c>
    </row>
    <row r="57" spans="1:12" ht="22.5">
      <c r="A57" s="99" t="s">
        <v>484</v>
      </c>
      <c r="B57" s="100" t="s">
        <v>6</v>
      </c>
      <c r="C57" s="101" t="s">
        <v>66</v>
      </c>
      <c r="D57" s="196" t="s">
        <v>485</v>
      </c>
      <c r="E57" s="206"/>
      <c r="F57" s="206"/>
      <c r="G57" s="207"/>
      <c r="H57" s="96">
        <v>3765300</v>
      </c>
      <c r="I57" s="102">
        <v>3138100</v>
      </c>
      <c r="J57" s="103">
        <v>627200</v>
      </c>
      <c r="K57" s="117" t="str">
        <f t="shared" si="1"/>
        <v>00020210000000000150</v>
      </c>
      <c r="L57" s="105" t="s">
        <v>486</v>
      </c>
    </row>
    <row r="58" spans="1:12" ht="45">
      <c r="A58" s="99" t="s">
        <v>487</v>
      </c>
      <c r="B58" s="100" t="s">
        <v>6</v>
      </c>
      <c r="C58" s="101" t="s">
        <v>66</v>
      </c>
      <c r="D58" s="196" t="s">
        <v>488</v>
      </c>
      <c r="E58" s="206"/>
      <c r="F58" s="206"/>
      <c r="G58" s="207"/>
      <c r="H58" s="96">
        <v>3765300</v>
      </c>
      <c r="I58" s="102">
        <v>3138100</v>
      </c>
      <c r="J58" s="103">
        <v>627200</v>
      </c>
      <c r="K58" s="117" t="str">
        <f t="shared" si="1"/>
        <v>00020216001000000150</v>
      </c>
      <c r="L58" s="105" t="s">
        <v>489</v>
      </c>
    </row>
    <row r="59" spans="1:12" s="84" customFormat="1" ht="33.75">
      <c r="A59" s="79" t="s">
        <v>490</v>
      </c>
      <c r="B59" s="78" t="s">
        <v>6</v>
      </c>
      <c r="C59" s="120" t="s">
        <v>66</v>
      </c>
      <c r="D59" s="198" t="s">
        <v>491</v>
      </c>
      <c r="E59" s="208"/>
      <c r="F59" s="208"/>
      <c r="G59" s="209"/>
      <c r="H59" s="80">
        <v>3765300</v>
      </c>
      <c r="I59" s="81">
        <v>3138100</v>
      </c>
      <c r="J59" s="82">
        <f>IF(IF(H59="",0,H59)=0,0,(IF(H59&gt;0,IF(I59&gt;H59,0,H59-I59),IF(I59&gt;H59,H59-I59,0))))</f>
        <v>627200</v>
      </c>
      <c r="K59" s="118" t="str">
        <f t="shared" si="1"/>
        <v>00020216001100000150</v>
      </c>
      <c r="L59" s="83" t="str">
        <f>C59&amp;D59&amp;G59</f>
        <v>00020216001100000150</v>
      </c>
    </row>
    <row r="60" spans="1:12" ht="22.5">
      <c r="A60" s="99" t="s">
        <v>492</v>
      </c>
      <c r="B60" s="100" t="s">
        <v>6</v>
      </c>
      <c r="C60" s="101" t="s">
        <v>66</v>
      </c>
      <c r="D60" s="196" t="s">
        <v>493</v>
      </c>
      <c r="E60" s="206"/>
      <c r="F60" s="206"/>
      <c r="G60" s="207"/>
      <c r="H60" s="96">
        <v>9078074.74</v>
      </c>
      <c r="I60" s="102">
        <v>1032038.22</v>
      </c>
      <c r="J60" s="103">
        <v>8046036.52</v>
      </c>
      <c r="K60" s="117" t="str">
        <f t="shared" si="1"/>
        <v>00020220000000000150</v>
      </c>
      <c r="L60" s="105" t="s">
        <v>494</v>
      </c>
    </row>
    <row r="61" spans="1:12" ht="56.25">
      <c r="A61" s="99" t="s">
        <v>495</v>
      </c>
      <c r="B61" s="100" t="s">
        <v>6</v>
      </c>
      <c r="C61" s="101" t="s">
        <v>66</v>
      </c>
      <c r="D61" s="196" t="s">
        <v>496</v>
      </c>
      <c r="E61" s="206"/>
      <c r="F61" s="206"/>
      <c r="G61" s="207"/>
      <c r="H61" s="96">
        <v>5693074.74</v>
      </c>
      <c r="I61" s="102">
        <v>693323.4</v>
      </c>
      <c r="J61" s="103">
        <v>4999751.34</v>
      </c>
      <c r="K61" s="117" t="str">
        <f t="shared" si="1"/>
        <v>00020225299000000150</v>
      </c>
      <c r="L61" s="105" t="s">
        <v>497</v>
      </c>
    </row>
    <row r="62" spans="1:12" s="84" customFormat="1" ht="67.5">
      <c r="A62" s="79" t="s">
        <v>498</v>
      </c>
      <c r="B62" s="78" t="s">
        <v>6</v>
      </c>
      <c r="C62" s="120" t="s">
        <v>66</v>
      </c>
      <c r="D62" s="198" t="s">
        <v>499</v>
      </c>
      <c r="E62" s="208"/>
      <c r="F62" s="208"/>
      <c r="G62" s="209"/>
      <c r="H62" s="80">
        <v>5693074.74</v>
      </c>
      <c r="I62" s="81">
        <v>693323.4</v>
      </c>
      <c r="J62" s="82">
        <f>IF(IF(H62="",0,H62)=0,0,(IF(H62&gt;0,IF(I62&gt;H62,0,H62-I62),IF(I62&gt;H62,H62-I62,0))))</f>
        <v>4999751.34</v>
      </c>
      <c r="K62" s="118" t="str">
        <f t="shared" si="1"/>
        <v>00020225299100000150</v>
      </c>
      <c r="L62" s="83" t="str">
        <f>C62&amp;D62&amp;G62</f>
        <v>00020225299100000150</v>
      </c>
    </row>
    <row r="63" spans="1:12" ht="12.75">
      <c r="A63" s="99" t="s">
        <v>500</v>
      </c>
      <c r="B63" s="100" t="s">
        <v>6</v>
      </c>
      <c r="C63" s="101" t="s">
        <v>66</v>
      </c>
      <c r="D63" s="196" t="s">
        <v>501</v>
      </c>
      <c r="E63" s="206"/>
      <c r="F63" s="206"/>
      <c r="G63" s="207"/>
      <c r="H63" s="96">
        <v>3385000</v>
      </c>
      <c r="I63" s="102">
        <v>338714.82</v>
      </c>
      <c r="J63" s="103">
        <v>3046285.18</v>
      </c>
      <c r="K63" s="117" t="str">
        <f t="shared" si="1"/>
        <v>00020229999000000150</v>
      </c>
      <c r="L63" s="105" t="s">
        <v>502</v>
      </c>
    </row>
    <row r="64" spans="1:12" s="84" customFormat="1" ht="12.75">
      <c r="A64" s="79" t="s">
        <v>503</v>
      </c>
      <c r="B64" s="78" t="s">
        <v>6</v>
      </c>
      <c r="C64" s="120" t="s">
        <v>66</v>
      </c>
      <c r="D64" s="198" t="s">
        <v>504</v>
      </c>
      <c r="E64" s="208"/>
      <c r="F64" s="208"/>
      <c r="G64" s="209"/>
      <c r="H64" s="80">
        <v>3385000</v>
      </c>
      <c r="I64" s="81">
        <v>338714.82</v>
      </c>
      <c r="J64" s="82">
        <f>IF(IF(H64="",0,H64)=0,0,(IF(H64&gt;0,IF(I64&gt;H64,0,H64-I64),IF(I64&gt;H64,H64-I64,0))))</f>
        <v>3046285.18</v>
      </c>
      <c r="K64" s="118" t="str">
        <f t="shared" si="1"/>
        <v>00020229999100000150</v>
      </c>
      <c r="L64" s="83" t="str">
        <f>C64&amp;D64&amp;G64</f>
        <v>00020229999100000150</v>
      </c>
    </row>
    <row r="65" spans="1:12" ht="22.5">
      <c r="A65" s="99" t="s">
        <v>505</v>
      </c>
      <c r="B65" s="100" t="s">
        <v>6</v>
      </c>
      <c r="C65" s="101" t="s">
        <v>66</v>
      </c>
      <c r="D65" s="196" t="s">
        <v>506</v>
      </c>
      <c r="E65" s="206"/>
      <c r="F65" s="206"/>
      <c r="G65" s="207"/>
      <c r="H65" s="96">
        <v>227600</v>
      </c>
      <c r="I65" s="102">
        <v>144773.43</v>
      </c>
      <c r="J65" s="103">
        <v>82826.57</v>
      </c>
      <c r="K65" s="117" t="str">
        <f t="shared" si="1"/>
        <v>00020230000000000150</v>
      </c>
      <c r="L65" s="105" t="s">
        <v>507</v>
      </c>
    </row>
    <row r="66" spans="1:12" ht="33.75">
      <c r="A66" s="99" t="s">
        <v>508</v>
      </c>
      <c r="B66" s="100" t="s">
        <v>6</v>
      </c>
      <c r="C66" s="101" t="s">
        <v>66</v>
      </c>
      <c r="D66" s="196" t="s">
        <v>509</v>
      </c>
      <c r="E66" s="206"/>
      <c r="F66" s="206"/>
      <c r="G66" s="207"/>
      <c r="H66" s="96">
        <v>129800</v>
      </c>
      <c r="I66" s="102">
        <v>96225</v>
      </c>
      <c r="J66" s="103">
        <v>33575</v>
      </c>
      <c r="K66" s="117" t="str">
        <f t="shared" si="1"/>
        <v>00020230024000000150</v>
      </c>
      <c r="L66" s="105" t="s">
        <v>510</v>
      </c>
    </row>
    <row r="67" spans="1:12" s="84" customFormat="1" ht="33.75">
      <c r="A67" s="79" t="s">
        <v>511</v>
      </c>
      <c r="B67" s="78" t="s">
        <v>6</v>
      </c>
      <c r="C67" s="120" t="s">
        <v>66</v>
      </c>
      <c r="D67" s="198" t="s">
        <v>512</v>
      </c>
      <c r="E67" s="208"/>
      <c r="F67" s="208"/>
      <c r="G67" s="209"/>
      <c r="H67" s="80">
        <v>129800</v>
      </c>
      <c r="I67" s="81">
        <v>96225</v>
      </c>
      <c r="J67" s="82">
        <f>IF(IF(H67="",0,H67)=0,0,(IF(H67&gt;0,IF(I67&gt;H67,0,H67-I67),IF(I67&gt;H67,H67-I67,0))))</f>
        <v>33575</v>
      </c>
      <c r="K67" s="118" t="str">
        <f t="shared" si="1"/>
        <v>00020230024100000150</v>
      </c>
      <c r="L67" s="83" t="str">
        <f>C67&amp;D67&amp;G67</f>
        <v>00020230024100000150</v>
      </c>
    </row>
    <row r="68" spans="1:12" ht="33.75">
      <c r="A68" s="99" t="s">
        <v>513</v>
      </c>
      <c r="B68" s="100" t="s">
        <v>6</v>
      </c>
      <c r="C68" s="101" t="s">
        <v>66</v>
      </c>
      <c r="D68" s="196" t="s">
        <v>514</v>
      </c>
      <c r="E68" s="206"/>
      <c r="F68" s="206"/>
      <c r="G68" s="207"/>
      <c r="H68" s="96">
        <v>97800</v>
      </c>
      <c r="I68" s="102">
        <v>48548.43</v>
      </c>
      <c r="J68" s="103">
        <v>49251.57</v>
      </c>
      <c r="K68" s="117" t="str">
        <f t="shared" si="1"/>
        <v>00020235118000000150</v>
      </c>
      <c r="L68" s="105" t="s">
        <v>515</v>
      </c>
    </row>
    <row r="69" spans="1:12" s="84" customFormat="1" ht="45">
      <c r="A69" s="79" t="s">
        <v>516</v>
      </c>
      <c r="B69" s="78" t="s">
        <v>6</v>
      </c>
      <c r="C69" s="120" t="s">
        <v>66</v>
      </c>
      <c r="D69" s="198" t="s">
        <v>517</v>
      </c>
      <c r="E69" s="208"/>
      <c r="F69" s="208"/>
      <c r="G69" s="209"/>
      <c r="H69" s="80">
        <v>97800</v>
      </c>
      <c r="I69" s="81">
        <v>48548.43</v>
      </c>
      <c r="J69" s="82">
        <f>IF(IF(H69="",0,H69)=0,0,(IF(H69&gt;0,IF(I69&gt;H69,0,H69-I69),IF(I69&gt;H69,H69-I69,0))))</f>
        <v>49251.57</v>
      </c>
      <c r="K69" s="118" t="str">
        <f t="shared" si="1"/>
        <v>00020235118100000150</v>
      </c>
      <c r="L69" s="83" t="str">
        <f>C69&amp;D69&amp;G69</f>
        <v>00020235118100000150</v>
      </c>
    </row>
    <row r="70" spans="1:12" ht="12.75">
      <c r="A70" s="99" t="s">
        <v>182</v>
      </c>
      <c r="B70" s="100" t="s">
        <v>6</v>
      </c>
      <c r="C70" s="101" t="s">
        <v>66</v>
      </c>
      <c r="D70" s="196" t="s">
        <v>518</v>
      </c>
      <c r="E70" s="206"/>
      <c r="F70" s="206"/>
      <c r="G70" s="207"/>
      <c r="H70" s="96">
        <v>539200</v>
      </c>
      <c r="I70" s="102">
        <v>532447</v>
      </c>
      <c r="J70" s="103">
        <v>6753</v>
      </c>
      <c r="K70" s="117" t="str">
        <f t="shared" si="1"/>
        <v>00020240000000000150</v>
      </c>
      <c r="L70" s="105" t="s">
        <v>519</v>
      </c>
    </row>
    <row r="71" spans="1:12" ht="56.25">
      <c r="A71" s="99" t="s">
        <v>520</v>
      </c>
      <c r="B71" s="100" t="s">
        <v>6</v>
      </c>
      <c r="C71" s="101" t="s">
        <v>66</v>
      </c>
      <c r="D71" s="196" t="s">
        <v>521</v>
      </c>
      <c r="E71" s="206"/>
      <c r="F71" s="206"/>
      <c r="G71" s="207"/>
      <c r="H71" s="96">
        <v>210500</v>
      </c>
      <c r="I71" s="102">
        <v>203747</v>
      </c>
      <c r="J71" s="103">
        <v>6753</v>
      </c>
      <c r="K71" s="117" t="str">
        <f t="shared" si="1"/>
        <v>00020240014000000150</v>
      </c>
      <c r="L71" s="105" t="s">
        <v>522</v>
      </c>
    </row>
    <row r="72" spans="1:12" s="84" customFormat="1" ht="67.5">
      <c r="A72" s="79" t="s">
        <v>523</v>
      </c>
      <c r="B72" s="78" t="s">
        <v>6</v>
      </c>
      <c r="C72" s="120" t="s">
        <v>66</v>
      </c>
      <c r="D72" s="198" t="s">
        <v>524</v>
      </c>
      <c r="E72" s="208"/>
      <c r="F72" s="208"/>
      <c r="G72" s="209"/>
      <c r="H72" s="80">
        <v>210500</v>
      </c>
      <c r="I72" s="81">
        <v>203747</v>
      </c>
      <c r="J72" s="82">
        <f>IF(IF(H72="",0,H72)=0,0,(IF(H72&gt;0,IF(I72&gt;H72,0,H72-I72),IF(I72&gt;H72,H72-I72,0))))</f>
        <v>6753</v>
      </c>
      <c r="K72" s="118" t="str">
        <f t="shared" si="1"/>
        <v>00020240014100000150</v>
      </c>
      <c r="L72" s="83" t="str">
        <f>C72&amp;D72&amp;G72</f>
        <v>00020240014100000150</v>
      </c>
    </row>
    <row r="73" spans="1:12" ht="22.5">
      <c r="A73" s="99" t="s">
        <v>525</v>
      </c>
      <c r="B73" s="100" t="s">
        <v>6</v>
      </c>
      <c r="C73" s="101" t="s">
        <v>66</v>
      </c>
      <c r="D73" s="196" t="s">
        <v>526</v>
      </c>
      <c r="E73" s="206"/>
      <c r="F73" s="206"/>
      <c r="G73" s="207"/>
      <c r="H73" s="96">
        <v>328700</v>
      </c>
      <c r="I73" s="102">
        <v>328700</v>
      </c>
      <c r="J73" s="103">
        <v>0</v>
      </c>
      <c r="K73" s="117" t="str">
        <f t="shared" si="1"/>
        <v>00020249999000000150</v>
      </c>
      <c r="L73" s="105" t="s">
        <v>527</v>
      </c>
    </row>
    <row r="74" spans="1:12" s="84" customFormat="1" ht="22.5">
      <c r="A74" s="79" t="s">
        <v>528</v>
      </c>
      <c r="B74" s="78" t="s">
        <v>6</v>
      </c>
      <c r="C74" s="120" t="s">
        <v>66</v>
      </c>
      <c r="D74" s="198" t="s">
        <v>529</v>
      </c>
      <c r="E74" s="208"/>
      <c r="F74" s="208"/>
      <c r="G74" s="209"/>
      <c r="H74" s="80">
        <v>328700</v>
      </c>
      <c r="I74" s="81">
        <v>328700</v>
      </c>
      <c r="J74" s="82">
        <f>IF(IF(H74="",0,H74)=0,0,(IF(H74&gt;0,IF(I74&gt;H74,0,H74-I74),IF(I74&gt;H74,H74-I74,0))))</f>
        <v>0</v>
      </c>
      <c r="K74" s="118" t="str">
        <f t="shared" si="1"/>
        <v>00020249999100000150</v>
      </c>
      <c r="L74" s="83" t="str">
        <f>C74&amp;D74&amp;G74</f>
        <v>00020249999100000150</v>
      </c>
    </row>
    <row r="75" spans="1:11" ht="3.75" customHeight="1" hidden="1" thickBot="1">
      <c r="A75" s="15"/>
      <c r="B75" s="27"/>
      <c r="C75" s="19"/>
      <c r="D75" s="28"/>
      <c r="E75" s="28"/>
      <c r="F75" s="28"/>
      <c r="G75" s="28"/>
      <c r="H75" s="36"/>
      <c r="I75" s="37"/>
      <c r="J75" s="51"/>
      <c r="K75" s="115"/>
    </row>
    <row r="76" spans="1:11" ht="12.75">
      <c r="A76" s="20"/>
      <c r="B76" s="21"/>
      <c r="C76" s="22"/>
      <c r="D76" s="22"/>
      <c r="E76" s="22"/>
      <c r="F76" s="22"/>
      <c r="G76" s="22"/>
      <c r="H76" s="23"/>
      <c r="I76" s="23"/>
      <c r="J76" s="22"/>
      <c r="K76" s="22"/>
    </row>
    <row r="77" spans="1:11" ht="12.75" customHeight="1">
      <c r="A77" s="189" t="s">
        <v>24</v>
      </c>
      <c r="B77" s="189"/>
      <c r="C77" s="189"/>
      <c r="D77" s="189"/>
      <c r="E77" s="189"/>
      <c r="F77" s="189"/>
      <c r="G77" s="189"/>
      <c r="H77" s="189"/>
      <c r="I77" s="189"/>
      <c r="J77" s="189"/>
      <c r="K77" s="112"/>
    </row>
    <row r="78" spans="1:11" ht="12.75">
      <c r="A78" s="8"/>
      <c r="B78" s="8"/>
      <c r="C78" s="9"/>
      <c r="D78" s="9"/>
      <c r="E78" s="9"/>
      <c r="F78" s="9"/>
      <c r="G78" s="9"/>
      <c r="H78" s="10"/>
      <c r="I78" s="10"/>
      <c r="J78" s="33" t="s">
        <v>20</v>
      </c>
      <c r="K78" s="33"/>
    </row>
    <row r="79" spans="1:11" ht="12.75" customHeight="1">
      <c r="A79" s="156" t="s">
        <v>38</v>
      </c>
      <c r="B79" s="156" t="s">
        <v>39</v>
      </c>
      <c r="C79" s="159" t="s">
        <v>43</v>
      </c>
      <c r="D79" s="160"/>
      <c r="E79" s="160"/>
      <c r="F79" s="160"/>
      <c r="G79" s="161"/>
      <c r="H79" s="156" t="s">
        <v>41</v>
      </c>
      <c r="I79" s="156" t="s">
        <v>23</v>
      </c>
      <c r="J79" s="156" t="s">
        <v>42</v>
      </c>
      <c r="K79" s="113"/>
    </row>
    <row r="80" spans="1:11" ht="12.75">
      <c r="A80" s="157"/>
      <c r="B80" s="157"/>
      <c r="C80" s="162"/>
      <c r="D80" s="163"/>
      <c r="E80" s="163"/>
      <c r="F80" s="163"/>
      <c r="G80" s="164"/>
      <c r="H80" s="157"/>
      <c r="I80" s="157"/>
      <c r="J80" s="157"/>
      <c r="K80" s="113"/>
    </row>
    <row r="81" spans="1:11" ht="12.75">
      <c r="A81" s="158"/>
      <c r="B81" s="158"/>
      <c r="C81" s="165"/>
      <c r="D81" s="166"/>
      <c r="E81" s="166"/>
      <c r="F81" s="166"/>
      <c r="G81" s="167"/>
      <c r="H81" s="158"/>
      <c r="I81" s="158"/>
      <c r="J81" s="158"/>
      <c r="K81" s="113"/>
    </row>
    <row r="82" spans="1:11" ht="13.5" thickBot="1">
      <c r="A82" s="70">
        <v>1</v>
      </c>
      <c r="B82" s="12">
        <v>2</v>
      </c>
      <c r="C82" s="168">
        <v>3</v>
      </c>
      <c r="D82" s="169"/>
      <c r="E82" s="169"/>
      <c r="F82" s="169"/>
      <c r="G82" s="170"/>
      <c r="H82" s="13" t="s">
        <v>2</v>
      </c>
      <c r="I82" s="13" t="s">
        <v>25</v>
      </c>
      <c r="J82" s="13" t="s">
        <v>26</v>
      </c>
      <c r="K82" s="114"/>
    </row>
    <row r="83" spans="1:10" ht="12.75">
      <c r="A83" s="71" t="s">
        <v>5</v>
      </c>
      <c r="B83" s="38" t="s">
        <v>7</v>
      </c>
      <c r="C83" s="171" t="s">
        <v>17</v>
      </c>
      <c r="D83" s="172"/>
      <c r="E83" s="172"/>
      <c r="F83" s="172"/>
      <c r="G83" s="173"/>
      <c r="H83" s="52">
        <v>18078514.74</v>
      </c>
      <c r="I83" s="52">
        <v>7346297.8</v>
      </c>
      <c r="J83" s="104">
        <v>10732216.94</v>
      </c>
    </row>
    <row r="84" spans="1:10" ht="12.75" customHeight="1">
      <c r="A84" s="73" t="s">
        <v>4</v>
      </c>
      <c r="B84" s="50"/>
      <c r="C84" s="186"/>
      <c r="D84" s="187"/>
      <c r="E84" s="187"/>
      <c r="F84" s="187"/>
      <c r="G84" s="188"/>
      <c r="H84" s="59"/>
      <c r="I84" s="60"/>
      <c r="J84" s="61"/>
    </row>
    <row r="85" spans="1:12" ht="12.75">
      <c r="A85" s="99" t="s">
        <v>88</v>
      </c>
      <c r="B85" s="100" t="s">
        <v>7</v>
      </c>
      <c r="C85" s="101" t="s">
        <v>66</v>
      </c>
      <c r="D85" s="123" t="s">
        <v>91</v>
      </c>
      <c r="E85" s="196" t="s">
        <v>90</v>
      </c>
      <c r="F85" s="197"/>
      <c r="G85" s="128" t="s">
        <v>66</v>
      </c>
      <c r="H85" s="96">
        <v>5370937</v>
      </c>
      <c r="I85" s="102">
        <v>3611488.5</v>
      </c>
      <c r="J85" s="103">
        <v>1759448.5</v>
      </c>
      <c r="K85" s="117" t="str">
        <f aca="true" t="shared" si="2" ref="K85:K116">C85&amp;D85&amp;E85&amp;F85&amp;G85</f>
        <v>00001000000000000000</v>
      </c>
      <c r="L85" s="106" t="s">
        <v>89</v>
      </c>
    </row>
    <row r="86" spans="1:12" ht="33.75">
      <c r="A86" s="99" t="s">
        <v>92</v>
      </c>
      <c r="B86" s="100" t="s">
        <v>7</v>
      </c>
      <c r="C86" s="101" t="s">
        <v>66</v>
      </c>
      <c r="D86" s="123" t="s">
        <v>94</v>
      </c>
      <c r="E86" s="196" t="s">
        <v>90</v>
      </c>
      <c r="F86" s="197"/>
      <c r="G86" s="128" t="s">
        <v>66</v>
      </c>
      <c r="H86" s="96">
        <v>719100</v>
      </c>
      <c r="I86" s="102">
        <v>521432.08</v>
      </c>
      <c r="J86" s="103">
        <v>197667.92</v>
      </c>
      <c r="K86" s="117" t="str">
        <f t="shared" si="2"/>
        <v>00001020000000000000</v>
      </c>
      <c r="L86" s="106" t="s">
        <v>93</v>
      </c>
    </row>
    <row r="87" spans="1:12" ht="33.75">
      <c r="A87" s="99" t="s">
        <v>95</v>
      </c>
      <c r="B87" s="100" t="s">
        <v>7</v>
      </c>
      <c r="C87" s="101" t="s">
        <v>66</v>
      </c>
      <c r="D87" s="123" t="s">
        <v>94</v>
      </c>
      <c r="E87" s="196" t="s">
        <v>97</v>
      </c>
      <c r="F87" s="197"/>
      <c r="G87" s="128" t="s">
        <v>66</v>
      </c>
      <c r="H87" s="96">
        <v>719100</v>
      </c>
      <c r="I87" s="102">
        <v>521432.08</v>
      </c>
      <c r="J87" s="103">
        <v>197667.92</v>
      </c>
      <c r="K87" s="117" t="str">
        <f t="shared" si="2"/>
        <v>00001020100000000000</v>
      </c>
      <c r="L87" s="106" t="s">
        <v>96</v>
      </c>
    </row>
    <row r="88" spans="1:12" ht="45">
      <c r="A88" s="99" t="s">
        <v>98</v>
      </c>
      <c r="B88" s="100" t="s">
        <v>7</v>
      </c>
      <c r="C88" s="101" t="s">
        <v>66</v>
      </c>
      <c r="D88" s="123" t="s">
        <v>94</v>
      </c>
      <c r="E88" s="196" t="s">
        <v>100</v>
      </c>
      <c r="F88" s="197"/>
      <c r="G88" s="128" t="s">
        <v>66</v>
      </c>
      <c r="H88" s="96">
        <v>719100</v>
      </c>
      <c r="I88" s="102">
        <v>521432.08</v>
      </c>
      <c r="J88" s="103">
        <v>197667.92</v>
      </c>
      <c r="K88" s="117" t="str">
        <f t="shared" si="2"/>
        <v>00001020110000000000</v>
      </c>
      <c r="L88" s="106" t="s">
        <v>99</v>
      </c>
    </row>
    <row r="89" spans="1:12" ht="12.75">
      <c r="A89" s="99" t="s">
        <v>101</v>
      </c>
      <c r="B89" s="100" t="s">
        <v>7</v>
      </c>
      <c r="C89" s="101" t="s">
        <v>66</v>
      </c>
      <c r="D89" s="123" t="s">
        <v>94</v>
      </c>
      <c r="E89" s="196" t="s">
        <v>103</v>
      </c>
      <c r="F89" s="197"/>
      <c r="G89" s="128" t="s">
        <v>66</v>
      </c>
      <c r="H89" s="96">
        <v>719100</v>
      </c>
      <c r="I89" s="102">
        <v>521432.08</v>
      </c>
      <c r="J89" s="103">
        <v>197667.92</v>
      </c>
      <c r="K89" s="117" t="str">
        <f t="shared" si="2"/>
        <v>00001020110140001000</v>
      </c>
      <c r="L89" s="106" t="s">
        <v>102</v>
      </c>
    </row>
    <row r="90" spans="1:12" ht="56.25">
      <c r="A90" s="99" t="s">
        <v>104</v>
      </c>
      <c r="B90" s="100" t="s">
        <v>7</v>
      </c>
      <c r="C90" s="101" t="s">
        <v>66</v>
      </c>
      <c r="D90" s="123" t="s">
        <v>94</v>
      </c>
      <c r="E90" s="196" t="s">
        <v>103</v>
      </c>
      <c r="F90" s="197"/>
      <c r="G90" s="128" t="s">
        <v>106</v>
      </c>
      <c r="H90" s="96">
        <v>719100</v>
      </c>
      <c r="I90" s="102">
        <v>521432.08</v>
      </c>
      <c r="J90" s="103">
        <v>197667.92</v>
      </c>
      <c r="K90" s="117" t="str">
        <f t="shared" si="2"/>
        <v>00001020110140001100</v>
      </c>
      <c r="L90" s="106" t="s">
        <v>105</v>
      </c>
    </row>
    <row r="91" spans="1:12" ht="22.5">
      <c r="A91" s="99" t="s">
        <v>107</v>
      </c>
      <c r="B91" s="100" t="s">
        <v>7</v>
      </c>
      <c r="C91" s="101" t="s">
        <v>66</v>
      </c>
      <c r="D91" s="123" t="s">
        <v>94</v>
      </c>
      <c r="E91" s="196" t="s">
        <v>103</v>
      </c>
      <c r="F91" s="197"/>
      <c r="G91" s="128" t="s">
        <v>109</v>
      </c>
      <c r="H91" s="96">
        <v>719100</v>
      </c>
      <c r="I91" s="102">
        <v>521432.08</v>
      </c>
      <c r="J91" s="103">
        <v>197667.92</v>
      </c>
      <c r="K91" s="117" t="str">
        <f t="shared" si="2"/>
        <v>00001020110140001120</v>
      </c>
      <c r="L91" s="106" t="s">
        <v>108</v>
      </c>
    </row>
    <row r="92" spans="1:12" s="84" customFormat="1" ht="22.5">
      <c r="A92" s="79" t="s">
        <v>110</v>
      </c>
      <c r="B92" s="78" t="s">
        <v>7</v>
      </c>
      <c r="C92" s="120" t="s">
        <v>66</v>
      </c>
      <c r="D92" s="124" t="s">
        <v>94</v>
      </c>
      <c r="E92" s="198" t="s">
        <v>103</v>
      </c>
      <c r="F92" s="199"/>
      <c r="G92" s="121" t="s">
        <v>111</v>
      </c>
      <c r="H92" s="80">
        <v>521521</v>
      </c>
      <c r="I92" s="81">
        <v>375810.19</v>
      </c>
      <c r="J92" s="82">
        <f>IF(IF(H92="",0,H92)=0,0,(IF(H92&gt;0,IF(I92&gt;H92,0,H92-I92),IF(I92&gt;H92,H92-I92,0))))</f>
        <v>145710.81</v>
      </c>
      <c r="K92" s="117" t="str">
        <f t="shared" si="2"/>
        <v>00001020110140001121</v>
      </c>
      <c r="L92" s="83" t="str">
        <f>C92&amp;D92&amp;E92&amp;F92&amp;G92</f>
        <v>00001020110140001121</v>
      </c>
    </row>
    <row r="93" spans="1:12" s="84" customFormat="1" ht="33.75">
      <c r="A93" s="79" t="s">
        <v>112</v>
      </c>
      <c r="B93" s="78" t="s">
        <v>7</v>
      </c>
      <c r="C93" s="120" t="s">
        <v>66</v>
      </c>
      <c r="D93" s="124" t="s">
        <v>94</v>
      </c>
      <c r="E93" s="198" t="s">
        <v>103</v>
      </c>
      <c r="F93" s="199"/>
      <c r="G93" s="121" t="s">
        <v>113</v>
      </c>
      <c r="H93" s="80">
        <v>40100</v>
      </c>
      <c r="I93" s="81">
        <v>40100</v>
      </c>
      <c r="J93" s="82">
        <f>IF(IF(H93="",0,H93)=0,0,(IF(H93&gt;0,IF(I93&gt;H93,0,H93-I93),IF(I93&gt;H93,H93-I93,0))))</f>
        <v>0</v>
      </c>
      <c r="K93" s="117" t="str">
        <f t="shared" si="2"/>
        <v>00001020110140001122</v>
      </c>
      <c r="L93" s="83" t="str">
        <f>C93&amp;D93&amp;E93&amp;F93&amp;G93</f>
        <v>00001020110140001122</v>
      </c>
    </row>
    <row r="94" spans="1:12" s="84" customFormat="1" ht="45">
      <c r="A94" s="79" t="s">
        <v>114</v>
      </c>
      <c r="B94" s="78" t="s">
        <v>7</v>
      </c>
      <c r="C94" s="120" t="s">
        <v>66</v>
      </c>
      <c r="D94" s="124" t="s">
        <v>94</v>
      </c>
      <c r="E94" s="198" t="s">
        <v>103</v>
      </c>
      <c r="F94" s="199"/>
      <c r="G94" s="121" t="s">
        <v>115</v>
      </c>
      <c r="H94" s="80">
        <v>157479</v>
      </c>
      <c r="I94" s="81">
        <v>105521.89</v>
      </c>
      <c r="J94" s="82">
        <f>IF(IF(H94="",0,H94)=0,0,(IF(H94&gt;0,IF(I94&gt;H94,0,H94-I94),IF(I94&gt;H94,H94-I94,0))))</f>
        <v>51957.11</v>
      </c>
      <c r="K94" s="117" t="str">
        <f t="shared" si="2"/>
        <v>00001020110140001129</v>
      </c>
      <c r="L94" s="83" t="str">
        <f>C94&amp;D94&amp;E94&amp;F94&amp;G94</f>
        <v>00001020110140001129</v>
      </c>
    </row>
    <row r="95" spans="1:12" ht="45">
      <c r="A95" s="99" t="s">
        <v>116</v>
      </c>
      <c r="B95" s="100" t="s">
        <v>7</v>
      </c>
      <c r="C95" s="101" t="s">
        <v>66</v>
      </c>
      <c r="D95" s="123" t="s">
        <v>118</v>
      </c>
      <c r="E95" s="196" t="s">
        <v>90</v>
      </c>
      <c r="F95" s="197"/>
      <c r="G95" s="128" t="s">
        <v>66</v>
      </c>
      <c r="H95" s="96">
        <v>4327500</v>
      </c>
      <c r="I95" s="102">
        <v>3036456.42</v>
      </c>
      <c r="J95" s="103">
        <v>1291043.58</v>
      </c>
      <c r="K95" s="117" t="str">
        <f t="shared" si="2"/>
        <v>00001040000000000000</v>
      </c>
      <c r="L95" s="106" t="s">
        <v>117</v>
      </c>
    </row>
    <row r="96" spans="1:12" ht="33.75">
      <c r="A96" s="99" t="s">
        <v>95</v>
      </c>
      <c r="B96" s="100" t="s">
        <v>7</v>
      </c>
      <c r="C96" s="101" t="s">
        <v>66</v>
      </c>
      <c r="D96" s="123" t="s">
        <v>118</v>
      </c>
      <c r="E96" s="196" t="s">
        <v>97</v>
      </c>
      <c r="F96" s="197"/>
      <c r="G96" s="128" t="s">
        <v>66</v>
      </c>
      <c r="H96" s="96">
        <v>4327500</v>
      </c>
      <c r="I96" s="102">
        <v>3036456.42</v>
      </c>
      <c r="J96" s="103">
        <v>1291043.58</v>
      </c>
      <c r="K96" s="117" t="str">
        <f t="shared" si="2"/>
        <v>00001040100000000000</v>
      </c>
      <c r="L96" s="106" t="s">
        <v>119</v>
      </c>
    </row>
    <row r="97" spans="1:12" ht="45">
      <c r="A97" s="99" t="s">
        <v>98</v>
      </c>
      <c r="B97" s="100" t="s">
        <v>7</v>
      </c>
      <c r="C97" s="101" t="s">
        <v>66</v>
      </c>
      <c r="D97" s="123" t="s">
        <v>118</v>
      </c>
      <c r="E97" s="196" t="s">
        <v>100</v>
      </c>
      <c r="F97" s="197"/>
      <c r="G97" s="128" t="s">
        <v>66</v>
      </c>
      <c r="H97" s="96">
        <v>4327500</v>
      </c>
      <c r="I97" s="102">
        <v>3036456.42</v>
      </c>
      <c r="J97" s="103">
        <v>1291043.58</v>
      </c>
      <c r="K97" s="117" t="str">
        <f t="shared" si="2"/>
        <v>00001040110000000000</v>
      </c>
      <c r="L97" s="106" t="s">
        <v>120</v>
      </c>
    </row>
    <row r="98" spans="1:12" ht="56.25">
      <c r="A98" s="99" t="s">
        <v>121</v>
      </c>
      <c r="B98" s="100" t="s">
        <v>7</v>
      </c>
      <c r="C98" s="101" t="s">
        <v>66</v>
      </c>
      <c r="D98" s="123" t="s">
        <v>118</v>
      </c>
      <c r="E98" s="196" t="s">
        <v>123</v>
      </c>
      <c r="F98" s="197"/>
      <c r="G98" s="128" t="s">
        <v>66</v>
      </c>
      <c r="H98" s="96">
        <v>4000</v>
      </c>
      <c r="I98" s="102">
        <v>0</v>
      </c>
      <c r="J98" s="103">
        <v>4000</v>
      </c>
      <c r="K98" s="117" t="str">
        <f t="shared" si="2"/>
        <v>00001040110240170000</v>
      </c>
      <c r="L98" s="106" t="s">
        <v>122</v>
      </c>
    </row>
    <row r="99" spans="1:12" ht="56.25">
      <c r="A99" s="99" t="s">
        <v>104</v>
      </c>
      <c r="B99" s="100" t="s">
        <v>7</v>
      </c>
      <c r="C99" s="101" t="s">
        <v>66</v>
      </c>
      <c r="D99" s="123" t="s">
        <v>118</v>
      </c>
      <c r="E99" s="196" t="s">
        <v>123</v>
      </c>
      <c r="F99" s="197"/>
      <c r="G99" s="128" t="s">
        <v>106</v>
      </c>
      <c r="H99" s="96">
        <v>4000</v>
      </c>
      <c r="I99" s="102">
        <v>0</v>
      </c>
      <c r="J99" s="103">
        <v>4000</v>
      </c>
      <c r="K99" s="117" t="str">
        <f t="shared" si="2"/>
        <v>00001040110240170100</v>
      </c>
      <c r="L99" s="106" t="s">
        <v>124</v>
      </c>
    </row>
    <row r="100" spans="1:12" ht="22.5">
      <c r="A100" s="99" t="s">
        <v>107</v>
      </c>
      <c r="B100" s="100" t="s">
        <v>7</v>
      </c>
      <c r="C100" s="101" t="s">
        <v>66</v>
      </c>
      <c r="D100" s="123" t="s">
        <v>118</v>
      </c>
      <c r="E100" s="196" t="s">
        <v>123</v>
      </c>
      <c r="F100" s="197"/>
      <c r="G100" s="128" t="s">
        <v>109</v>
      </c>
      <c r="H100" s="96">
        <v>4000</v>
      </c>
      <c r="I100" s="102">
        <v>0</v>
      </c>
      <c r="J100" s="103">
        <v>4000</v>
      </c>
      <c r="K100" s="117" t="str">
        <f t="shared" si="2"/>
        <v>00001040110240170120</v>
      </c>
      <c r="L100" s="106" t="s">
        <v>125</v>
      </c>
    </row>
    <row r="101" spans="1:12" s="84" customFormat="1" ht="22.5">
      <c r="A101" s="79" t="s">
        <v>110</v>
      </c>
      <c r="B101" s="78" t="s">
        <v>7</v>
      </c>
      <c r="C101" s="120" t="s">
        <v>66</v>
      </c>
      <c r="D101" s="124" t="s">
        <v>118</v>
      </c>
      <c r="E101" s="198" t="s">
        <v>123</v>
      </c>
      <c r="F101" s="199"/>
      <c r="G101" s="121" t="s">
        <v>111</v>
      </c>
      <c r="H101" s="80">
        <v>3072.2</v>
      </c>
      <c r="I101" s="81">
        <v>0</v>
      </c>
      <c r="J101" s="82">
        <f>IF(IF(H101="",0,H101)=0,0,(IF(H101&gt;0,IF(I101&gt;H101,0,H101-I101),IF(I101&gt;H101,H101-I101,0))))</f>
        <v>3072.2</v>
      </c>
      <c r="K101" s="117" t="str">
        <f t="shared" si="2"/>
        <v>00001040110240170121</v>
      </c>
      <c r="L101" s="83" t="str">
        <f>C101&amp;D101&amp;E101&amp;F101&amp;G101</f>
        <v>00001040110240170121</v>
      </c>
    </row>
    <row r="102" spans="1:12" s="84" customFormat="1" ht="45">
      <c r="A102" s="79" t="s">
        <v>114</v>
      </c>
      <c r="B102" s="78" t="s">
        <v>7</v>
      </c>
      <c r="C102" s="120" t="s">
        <v>66</v>
      </c>
      <c r="D102" s="124" t="s">
        <v>118</v>
      </c>
      <c r="E102" s="198" t="s">
        <v>123</v>
      </c>
      <c r="F102" s="199"/>
      <c r="G102" s="121" t="s">
        <v>115</v>
      </c>
      <c r="H102" s="80">
        <v>927.8</v>
      </c>
      <c r="I102" s="81">
        <v>0</v>
      </c>
      <c r="J102" s="82">
        <f>IF(IF(H102="",0,H102)=0,0,(IF(H102&gt;0,IF(I102&gt;H102,0,H102-I102),IF(I102&gt;H102,H102-I102,0))))</f>
        <v>927.8</v>
      </c>
      <c r="K102" s="117" t="str">
        <f t="shared" si="2"/>
        <v>00001040110240170129</v>
      </c>
      <c r="L102" s="83" t="str">
        <f>C102&amp;D102&amp;E102&amp;F102&amp;G102</f>
        <v>00001040110240170129</v>
      </c>
    </row>
    <row r="103" spans="1:12" ht="22.5">
      <c r="A103" s="99" t="s">
        <v>126</v>
      </c>
      <c r="B103" s="100" t="s">
        <v>7</v>
      </c>
      <c r="C103" s="101" t="s">
        <v>66</v>
      </c>
      <c r="D103" s="123" t="s">
        <v>118</v>
      </c>
      <c r="E103" s="196" t="s">
        <v>128</v>
      </c>
      <c r="F103" s="197"/>
      <c r="G103" s="128" t="s">
        <v>66</v>
      </c>
      <c r="H103" s="96">
        <v>4185100</v>
      </c>
      <c r="I103" s="102">
        <v>2942323.12</v>
      </c>
      <c r="J103" s="103">
        <v>1242776.88</v>
      </c>
      <c r="K103" s="117" t="str">
        <f t="shared" si="2"/>
        <v>00001040110240200000</v>
      </c>
      <c r="L103" s="106" t="s">
        <v>127</v>
      </c>
    </row>
    <row r="104" spans="1:12" ht="56.25">
      <c r="A104" s="99" t="s">
        <v>104</v>
      </c>
      <c r="B104" s="100" t="s">
        <v>7</v>
      </c>
      <c r="C104" s="101" t="s">
        <v>66</v>
      </c>
      <c r="D104" s="123" t="s">
        <v>118</v>
      </c>
      <c r="E104" s="196" t="s">
        <v>128</v>
      </c>
      <c r="F104" s="197"/>
      <c r="G104" s="128" t="s">
        <v>106</v>
      </c>
      <c r="H104" s="96">
        <v>3560900</v>
      </c>
      <c r="I104" s="102">
        <v>2463454.39</v>
      </c>
      <c r="J104" s="103">
        <v>1097445.61</v>
      </c>
      <c r="K104" s="117" t="str">
        <f t="shared" si="2"/>
        <v>00001040110240200100</v>
      </c>
      <c r="L104" s="106" t="s">
        <v>129</v>
      </c>
    </row>
    <row r="105" spans="1:12" ht="22.5">
      <c r="A105" s="99" t="s">
        <v>107</v>
      </c>
      <c r="B105" s="100" t="s">
        <v>7</v>
      </c>
      <c r="C105" s="101" t="s">
        <v>66</v>
      </c>
      <c r="D105" s="123" t="s">
        <v>118</v>
      </c>
      <c r="E105" s="196" t="s">
        <v>128</v>
      </c>
      <c r="F105" s="197"/>
      <c r="G105" s="128" t="s">
        <v>109</v>
      </c>
      <c r="H105" s="96">
        <v>3560900</v>
      </c>
      <c r="I105" s="102">
        <v>2463454.39</v>
      </c>
      <c r="J105" s="103">
        <v>1097445.61</v>
      </c>
      <c r="K105" s="117" t="str">
        <f t="shared" si="2"/>
        <v>00001040110240200120</v>
      </c>
      <c r="L105" s="106" t="s">
        <v>130</v>
      </c>
    </row>
    <row r="106" spans="1:12" s="84" customFormat="1" ht="22.5">
      <c r="A106" s="79" t="s">
        <v>110</v>
      </c>
      <c r="B106" s="78" t="s">
        <v>7</v>
      </c>
      <c r="C106" s="120" t="s">
        <v>66</v>
      </c>
      <c r="D106" s="124" t="s">
        <v>118</v>
      </c>
      <c r="E106" s="198" t="s">
        <v>128</v>
      </c>
      <c r="F106" s="199"/>
      <c r="G106" s="121" t="s">
        <v>111</v>
      </c>
      <c r="H106" s="80">
        <v>2642600</v>
      </c>
      <c r="I106" s="81">
        <v>1837946.05</v>
      </c>
      <c r="J106" s="82">
        <f>IF(IF(H106="",0,H106)=0,0,(IF(H106&gt;0,IF(I106&gt;H106,0,H106-I106),IF(I106&gt;H106,H106-I106,0))))</f>
        <v>804653.95</v>
      </c>
      <c r="K106" s="117" t="str">
        <f t="shared" si="2"/>
        <v>00001040110240200121</v>
      </c>
      <c r="L106" s="83" t="str">
        <f>C106&amp;D106&amp;E106&amp;F106&amp;G106</f>
        <v>00001040110240200121</v>
      </c>
    </row>
    <row r="107" spans="1:12" s="84" customFormat="1" ht="33.75">
      <c r="A107" s="79" t="s">
        <v>112</v>
      </c>
      <c r="B107" s="78" t="s">
        <v>7</v>
      </c>
      <c r="C107" s="120" t="s">
        <v>66</v>
      </c>
      <c r="D107" s="124" t="s">
        <v>118</v>
      </c>
      <c r="E107" s="198" t="s">
        <v>128</v>
      </c>
      <c r="F107" s="199"/>
      <c r="G107" s="121" t="s">
        <v>113</v>
      </c>
      <c r="H107" s="80">
        <v>120300</v>
      </c>
      <c r="I107" s="81">
        <v>120300</v>
      </c>
      <c r="J107" s="82">
        <f>IF(IF(H107="",0,H107)=0,0,(IF(H107&gt;0,IF(I107&gt;H107,0,H107-I107),IF(I107&gt;H107,H107-I107,0))))</f>
        <v>0</v>
      </c>
      <c r="K107" s="117" t="str">
        <f t="shared" si="2"/>
        <v>00001040110240200122</v>
      </c>
      <c r="L107" s="83" t="str">
        <f>C107&amp;D107&amp;E107&amp;F107&amp;G107</f>
        <v>00001040110240200122</v>
      </c>
    </row>
    <row r="108" spans="1:12" s="84" customFormat="1" ht="45">
      <c r="A108" s="79" t="s">
        <v>114</v>
      </c>
      <c r="B108" s="78" t="s">
        <v>7</v>
      </c>
      <c r="C108" s="120" t="s">
        <v>66</v>
      </c>
      <c r="D108" s="124" t="s">
        <v>118</v>
      </c>
      <c r="E108" s="198" t="s">
        <v>128</v>
      </c>
      <c r="F108" s="199"/>
      <c r="G108" s="121" t="s">
        <v>115</v>
      </c>
      <c r="H108" s="80">
        <v>798000</v>
      </c>
      <c r="I108" s="81">
        <v>505208.34</v>
      </c>
      <c r="J108" s="82">
        <f>IF(IF(H108="",0,H108)=0,0,(IF(H108&gt;0,IF(I108&gt;H108,0,H108-I108),IF(I108&gt;H108,H108-I108,0))))</f>
        <v>292791.66</v>
      </c>
      <c r="K108" s="117" t="str">
        <f t="shared" si="2"/>
        <v>00001040110240200129</v>
      </c>
      <c r="L108" s="83" t="str">
        <f>C108&amp;D108&amp;E108&amp;F108&amp;G108</f>
        <v>00001040110240200129</v>
      </c>
    </row>
    <row r="109" spans="1:12" ht="22.5">
      <c r="A109" s="99" t="s">
        <v>131</v>
      </c>
      <c r="B109" s="100" t="s">
        <v>7</v>
      </c>
      <c r="C109" s="101" t="s">
        <v>66</v>
      </c>
      <c r="D109" s="123" t="s">
        <v>118</v>
      </c>
      <c r="E109" s="196" t="s">
        <v>128</v>
      </c>
      <c r="F109" s="197"/>
      <c r="G109" s="128" t="s">
        <v>7</v>
      </c>
      <c r="H109" s="96">
        <v>596200</v>
      </c>
      <c r="I109" s="102">
        <v>461664.94</v>
      </c>
      <c r="J109" s="103">
        <v>134535.06</v>
      </c>
      <c r="K109" s="117" t="str">
        <f t="shared" si="2"/>
        <v>00001040110240200200</v>
      </c>
      <c r="L109" s="106" t="s">
        <v>132</v>
      </c>
    </row>
    <row r="110" spans="1:12" ht="33.75">
      <c r="A110" s="99" t="s">
        <v>133</v>
      </c>
      <c r="B110" s="100" t="s">
        <v>7</v>
      </c>
      <c r="C110" s="101" t="s">
        <v>66</v>
      </c>
      <c r="D110" s="123" t="s">
        <v>118</v>
      </c>
      <c r="E110" s="196" t="s">
        <v>128</v>
      </c>
      <c r="F110" s="197"/>
      <c r="G110" s="128" t="s">
        <v>135</v>
      </c>
      <c r="H110" s="96">
        <v>596200</v>
      </c>
      <c r="I110" s="102">
        <v>461664.94</v>
      </c>
      <c r="J110" s="103">
        <v>134535.06</v>
      </c>
      <c r="K110" s="117" t="str">
        <f t="shared" si="2"/>
        <v>00001040110240200240</v>
      </c>
      <c r="L110" s="106" t="s">
        <v>134</v>
      </c>
    </row>
    <row r="111" spans="1:12" s="84" customFormat="1" ht="12.75">
      <c r="A111" s="79" t="s">
        <v>136</v>
      </c>
      <c r="B111" s="78" t="s">
        <v>7</v>
      </c>
      <c r="C111" s="120" t="s">
        <v>66</v>
      </c>
      <c r="D111" s="124" t="s">
        <v>118</v>
      </c>
      <c r="E111" s="198" t="s">
        <v>128</v>
      </c>
      <c r="F111" s="199"/>
      <c r="G111" s="121" t="s">
        <v>137</v>
      </c>
      <c r="H111" s="80">
        <v>506200</v>
      </c>
      <c r="I111" s="81">
        <v>395079.95</v>
      </c>
      <c r="J111" s="82">
        <f>IF(IF(H111="",0,H111)=0,0,(IF(H111&gt;0,IF(I111&gt;H111,0,H111-I111),IF(I111&gt;H111,H111-I111,0))))</f>
        <v>111120.05</v>
      </c>
      <c r="K111" s="117" t="str">
        <f t="shared" si="2"/>
        <v>00001040110240200244</v>
      </c>
      <c r="L111" s="83" t="str">
        <f>C111&amp;D111&amp;E111&amp;F111&amp;G111</f>
        <v>00001040110240200244</v>
      </c>
    </row>
    <row r="112" spans="1:12" s="84" customFormat="1" ht="12.75">
      <c r="A112" s="79" t="s">
        <v>138</v>
      </c>
      <c r="B112" s="78" t="s">
        <v>7</v>
      </c>
      <c r="C112" s="120" t="s">
        <v>66</v>
      </c>
      <c r="D112" s="124" t="s">
        <v>118</v>
      </c>
      <c r="E112" s="198" t="s">
        <v>128</v>
      </c>
      <c r="F112" s="199"/>
      <c r="G112" s="121" t="s">
        <v>139</v>
      </c>
      <c r="H112" s="80">
        <v>90000</v>
      </c>
      <c r="I112" s="81">
        <v>66584.99</v>
      </c>
      <c r="J112" s="82">
        <f>IF(IF(H112="",0,H112)=0,0,(IF(H112&gt;0,IF(I112&gt;H112,0,H112-I112),IF(I112&gt;H112,H112-I112,0))))</f>
        <v>23415.01</v>
      </c>
      <c r="K112" s="117" t="str">
        <f t="shared" si="2"/>
        <v>00001040110240200247</v>
      </c>
      <c r="L112" s="83" t="str">
        <f>C112&amp;D112&amp;E112&amp;F112&amp;G112</f>
        <v>00001040110240200247</v>
      </c>
    </row>
    <row r="113" spans="1:12" ht="12.75">
      <c r="A113" s="99" t="s">
        <v>140</v>
      </c>
      <c r="B113" s="100" t="s">
        <v>7</v>
      </c>
      <c r="C113" s="101" t="s">
        <v>66</v>
      </c>
      <c r="D113" s="123" t="s">
        <v>118</v>
      </c>
      <c r="E113" s="196" t="s">
        <v>128</v>
      </c>
      <c r="F113" s="197"/>
      <c r="G113" s="128" t="s">
        <v>142</v>
      </c>
      <c r="H113" s="96">
        <v>28000</v>
      </c>
      <c r="I113" s="102">
        <v>17203.79</v>
      </c>
      <c r="J113" s="103">
        <v>10796.21</v>
      </c>
      <c r="K113" s="117" t="str">
        <f t="shared" si="2"/>
        <v>00001040110240200800</v>
      </c>
      <c r="L113" s="106" t="s">
        <v>141</v>
      </c>
    </row>
    <row r="114" spans="1:12" ht="12.75">
      <c r="A114" s="99" t="s">
        <v>143</v>
      </c>
      <c r="B114" s="100" t="s">
        <v>7</v>
      </c>
      <c r="C114" s="101" t="s">
        <v>66</v>
      </c>
      <c r="D114" s="123" t="s">
        <v>118</v>
      </c>
      <c r="E114" s="196" t="s">
        <v>128</v>
      </c>
      <c r="F114" s="197"/>
      <c r="G114" s="128" t="s">
        <v>145</v>
      </c>
      <c r="H114" s="96">
        <v>28000</v>
      </c>
      <c r="I114" s="102">
        <v>17203.79</v>
      </c>
      <c r="J114" s="103">
        <v>10796.21</v>
      </c>
      <c r="K114" s="117" t="str">
        <f t="shared" si="2"/>
        <v>00001040110240200850</v>
      </c>
      <c r="L114" s="106" t="s">
        <v>144</v>
      </c>
    </row>
    <row r="115" spans="1:12" s="84" customFormat="1" ht="22.5">
      <c r="A115" s="79" t="s">
        <v>146</v>
      </c>
      <c r="B115" s="78" t="s">
        <v>7</v>
      </c>
      <c r="C115" s="120" t="s">
        <v>66</v>
      </c>
      <c r="D115" s="124" t="s">
        <v>118</v>
      </c>
      <c r="E115" s="198" t="s">
        <v>128</v>
      </c>
      <c r="F115" s="199"/>
      <c r="G115" s="121" t="s">
        <v>147</v>
      </c>
      <c r="H115" s="80">
        <v>4000</v>
      </c>
      <c r="I115" s="81">
        <v>2600</v>
      </c>
      <c r="J115" s="82">
        <f>IF(IF(H115="",0,H115)=0,0,(IF(H115&gt;0,IF(I115&gt;H115,0,H115-I115),IF(I115&gt;H115,H115-I115,0))))</f>
        <v>1400</v>
      </c>
      <c r="K115" s="117" t="str">
        <f t="shared" si="2"/>
        <v>00001040110240200851</v>
      </c>
      <c r="L115" s="83" t="str">
        <f>C115&amp;D115&amp;E115&amp;F115&amp;G115</f>
        <v>00001040110240200851</v>
      </c>
    </row>
    <row r="116" spans="1:12" s="84" customFormat="1" ht="12.75">
      <c r="A116" s="79" t="s">
        <v>148</v>
      </c>
      <c r="B116" s="78" t="s">
        <v>7</v>
      </c>
      <c r="C116" s="120" t="s">
        <v>66</v>
      </c>
      <c r="D116" s="124" t="s">
        <v>118</v>
      </c>
      <c r="E116" s="198" t="s">
        <v>128</v>
      </c>
      <c r="F116" s="199"/>
      <c r="G116" s="121" t="s">
        <v>149</v>
      </c>
      <c r="H116" s="80">
        <v>5000</v>
      </c>
      <c r="I116" s="81">
        <v>2240</v>
      </c>
      <c r="J116" s="82">
        <f>IF(IF(H116="",0,H116)=0,0,(IF(H116&gt;0,IF(I116&gt;H116,0,H116-I116),IF(I116&gt;H116,H116-I116,0))))</f>
        <v>2760</v>
      </c>
      <c r="K116" s="117" t="str">
        <f t="shared" si="2"/>
        <v>00001040110240200852</v>
      </c>
      <c r="L116" s="83" t="str">
        <f>C116&amp;D116&amp;E116&amp;F116&amp;G116</f>
        <v>00001040110240200852</v>
      </c>
    </row>
    <row r="117" spans="1:12" s="84" customFormat="1" ht="12.75">
      <c r="A117" s="79" t="s">
        <v>150</v>
      </c>
      <c r="B117" s="78" t="s">
        <v>7</v>
      </c>
      <c r="C117" s="120" t="s">
        <v>66</v>
      </c>
      <c r="D117" s="124" t="s">
        <v>118</v>
      </c>
      <c r="E117" s="198" t="s">
        <v>128</v>
      </c>
      <c r="F117" s="199"/>
      <c r="G117" s="121" t="s">
        <v>151</v>
      </c>
      <c r="H117" s="80">
        <v>19000</v>
      </c>
      <c r="I117" s="81">
        <v>12363.79</v>
      </c>
      <c r="J117" s="82">
        <f>IF(IF(H117="",0,H117)=0,0,(IF(H117&gt;0,IF(I117&gt;H117,0,H117-I117),IF(I117&gt;H117,H117-I117,0))))</f>
        <v>6636.21</v>
      </c>
      <c r="K117" s="117" t="str">
        <f aca="true" t="shared" si="3" ref="K117:K148">C117&amp;D117&amp;E117&amp;F117&amp;G117</f>
        <v>00001040110240200853</v>
      </c>
      <c r="L117" s="83" t="str">
        <f>C117&amp;D117&amp;E117&amp;F117&amp;G117</f>
        <v>00001040110240200853</v>
      </c>
    </row>
    <row r="118" spans="1:12" ht="33.75">
      <c r="A118" s="99" t="s">
        <v>152</v>
      </c>
      <c r="B118" s="100" t="s">
        <v>7</v>
      </c>
      <c r="C118" s="101" t="s">
        <v>66</v>
      </c>
      <c r="D118" s="123" t="s">
        <v>118</v>
      </c>
      <c r="E118" s="196" t="s">
        <v>154</v>
      </c>
      <c r="F118" s="197"/>
      <c r="G118" s="128" t="s">
        <v>66</v>
      </c>
      <c r="H118" s="96">
        <v>129300</v>
      </c>
      <c r="I118" s="102">
        <v>85533.3</v>
      </c>
      <c r="J118" s="103">
        <v>43766.7</v>
      </c>
      <c r="K118" s="117" t="str">
        <f t="shared" si="3"/>
        <v>00001040110270280000</v>
      </c>
      <c r="L118" s="106" t="s">
        <v>153</v>
      </c>
    </row>
    <row r="119" spans="1:12" ht="56.25">
      <c r="A119" s="99" t="s">
        <v>104</v>
      </c>
      <c r="B119" s="100" t="s">
        <v>7</v>
      </c>
      <c r="C119" s="101" t="s">
        <v>66</v>
      </c>
      <c r="D119" s="123" t="s">
        <v>118</v>
      </c>
      <c r="E119" s="196" t="s">
        <v>154</v>
      </c>
      <c r="F119" s="197"/>
      <c r="G119" s="128" t="s">
        <v>106</v>
      </c>
      <c r="H119" s="96">
        <v>128300</v>
      </c>
      <c r="I119" s="102">
        <v>85533.3</v>
      </c>
      <c r="J119" s="103">
        <v>42766.7</v>
      </c>
      <c r="K119" s="117" t="str">
        <f t="shared" si="3"/>
        <v>00001040110270280100</v>
      </c>
      <c r="L119" s="106" t="s">
        <v>155</v>
      </c>
    </row>
    <row r="120" spans="1:12" ht="22.5">
      <c r="A120" s="99" t="s">
        <v>107</v>
      </c>
      <c r="B120" s="100" t="s">
        <v>7</v>
      </c>
      <c r="C120" s="101" t="s">
        <v>66</v>
      </c>
      <c r="D120" s="123" t="s">
        <v>118</v>
      </c>
      <c r="E120" s="196" t="s">
        <v>154</v>
      </c>
      <c r="F120" s="197"/>
      <c r="G120" s="128" t="s">
        <v>109</v>
      </c>
      <c r="H120" s="96">
        <v>128300</v>
      </c>
      <c r="I120" s="102">
        <v>85533.3</v>
      </c>
      <c r="J120" s="103">
        <v>42766.7</v>
      </c>
      <c r="K120" s="117" t="str">
        <f t="shared" si="3"/>
        <v>00001040110270280120</v>
      </c>
      <c r="L120" s="106" t="s">
        <v>156</v>
      </c>
    </row>
    <row r="121" spans="1:12" s="84" customFormat="1" ht="22.5">
      <c r="A121" s="79" t="s">
        <v>110</v>
      </c>
      <c r="B121" s="78" t="s">
        <v>7</v>
      </c>
      <c r="C121" s="120" t="s">
        <v>66</v>
      </c>
      <c r="D121" s="124" t="s">
        <v>118</v>
      </c>
      <c r="E121" s="198" t="s">
        <v>154</v>
      </c>
      <c r="F121" s="199"/>
      <c r="G121" s="121" t="s">
        <v>111</v>
      </c>
      <c r="H121" s="80">
        <v>98540.71</v>
      </c>
      <c r="I121" s="81">
        <v>65693.78</v>
      </c>
      <c r="J121" s="82">
        <f>IF(IF(H121="",0,H121)=0,0,(IF(H121&gt;0,IF(I121&gt;H121,0,H121-I121),IF(I121&gt;H121,H121-I121,0))))</f>
        <v>32846.93</v>
      </c>
      <c r="K121" s="117" t="str">
        <f t="shared" si="3"/>
        <v>00001040110270280121</v>
      </c>
      <c r="L121" s="83" t="str">
        <f>C121&amp;D121&amp;E121&amp;F121&amp;G121</f>
        <v>00001040110270280121</v>
      </c>
    </row>
    <row r="122" spans="1:12" s="84" customFormat="1" ht="45">
      <c r="A122" s="79" t="s">
        <v>114</v>
      </c>
      <c r="B122" s="78" t="s">
        <v>7</v>
      </c>
      <c r="C122" s="120" t="s">
        <v>66</v>
      </c>
      <c r="D122" s="124" t="s">
        <v>118</v>
      </c>
      <c r="E122" s="198" t="s">
        <v>154</v>
      </c>
      <c r="F122" s="199"/>
      <c r="G122" s="121" t="s">
        <v>115</v>
      </c>
      <c r="H122" s="80">
        <v>29759.29</v>
      </c>
      <c r="I122" s="81">
        <v>19839.52</v>
      </c>
      <c r="J122" s="82">
        <f>IF(IF(H122="",0,H122)=0,0,(IF(H122&gt;0,IF(I122&gt;H122,0,H122-I122),IF(I122&gt;H122,H122-I122,0))))</f>
        <v>9919.77</v>
      </c>
      <c r="K122" s="117" t="str">
        <f t="shared" si="3"/>
        <v>00001040110270280129</v>
      </c>
      <c r="L122" s="83" t="str">
        <f>C122&amp;D122&amp;E122&amp;F122&amp;G122</f>
        <v>00001040110270280129</v>
      </c>
    </row>
    <row r="123" spans="1:12" ht="22.5">
      <c r="A123" s="99" t="s">
        <v>131</v>
      </c>
      <c r="B123" s="100" t="s">
        <v>7</v>
      </c>
      <c r="C123" s="101" t="s">
        <v>66</v>
      </c>
      <c r="D123" s="123" t="s">
        <v>118</v>
      </c>
      <c r="E123" s="196" t="s">
        <v>154</v>
      </c>
      <c r="F123" s="197"/>
      <c r="G123" s="128" t="s">
        <v>7</v>
      </c>
      <c r="H123" s="96">
        <v>1000</v>
      </c>
      <c r="I123" s="102">
        <v>0</v>
      </c>
      <c r="J123" s="103">
        <v>1000</v>
      </c>
      <c r="K123" s="117" t="str">
        <f t="shared" si="3"/>
        <v>00001040110270280200</v>
      </c>
      <c r="L123" s="106" t="s">
        <v>157</v>
      </c>
    </row>
    <row r="124" spans="1:12" ht="33.75">
      <c r="A124" s="99" t="s">
        <v>133</v>
      </c>
      <c r="B124" s="100" t="s">
        <v>7</v>
      </c>
      <c r="C124" s="101" t="s">
        <v>66</v>
      </c>
      <c r="D124" s="123" t="s">
        <v>118</v>
      </c>
      <c r="E124" s="196" t="s">
        <v>154</v>
      </c>
      <c r="F124" s="197"/>
      <c r="G124" s="128" t="s">
        <v>135</v>
      </c>
      <c r="H124" s="96">
        <v>1000</v>
      </c>
      <c r="I124" s="102">
        <v>0</v>
      </c>
      <c r="J124" s="103">
        <v>1000</v>
      </c>
      <c r="K124" s="117" t="str">
        <f t="shared" si="3"/>
        <v>00001040110270280240</v>
      </c>
      <c r="L124" s="106" t="s">
        <v>158</v>
      </c>
    </row>
    <row r="125" spans="1:12" s="84" customFormat="1" ht="12.75">
      <c r="A125" s="79" t="s">
        <v>136</v>
      </c>
      <c r="B125" s="78" t="s">
        <v>7</v>
      </c>
      <c r="C125" s="120" t="s">
        <v>66</v>
      </c>
      <c r="D125" s="124" t="s">
        <v>118</v>
      </c>
      <c r="E125" s="198" t="s">
        <v>154</v>
      </c>
      <c r="F125" s="199"/>
      <c r="G125" s="121" t="s">
        <v>137</v>
      </c>
      <c r="H125" s="80">
        <v>1000</v>
      </c>
      <c r="I125" s="81">
        <v>0</v>
      </c>
      <c r="J125" s="82">
        <f>IF(IF(H125="",0,H125)=0,0,(IF(H125&gt;0,IF(I125&gt;H125,0,H125-I125),IF(I125&gt;H125,H125-I125,0))))</f>
        <v>1000</v>
      </c>
      <c r="K125" s="117" t="str">
        <f t="shared" si="3"/>
        <v>00001040110270280244</v>
      </c>
      <c r="L125" s="83" t="str">
        <f>C125&amp;D125&amp;E125&amp;F125&amp;G125</f>
        <v>00001040110270280244</v>
      </c>
    </row>
    <row r="126" spans="1:12" ht="33.75">
      <c r="A126" s="99" t="s">
        <v>159</v>
      </c>
      <c r="B126" s="100" t="s">
        <v>7</v>
      </c>
      <c r="C126" s="101" t="s">
        <v>66</v>
      </c>
      <c r="D126" s="123" t="s">
        <v>118</v>
      </c>
      <c r="E126" s="196" t="s">
        <v>161</v>
      </c>
      <c r="F126" s="197"/>
      <c r="G126" s="128" t="s">
        <v>66</v>
      </c>
      <c r="H126" s="96">
        <v>8600</v>
      </c>
      <c r="I126" s="102">
        <v>8600</v>
      </c>
      <c r="J126" s="103">
        <v>0</v>
      </c>
      <c r="K126" s="117" t="str">
        <f t="shared" si="3"/>
        <v>00001040110270530000</v>
      </c>
      <c r="L126" s="106" t="s">
        <v>160</v>
      </c>
    </row>
    <row r="127" spans="1:12" ht="56.25">
      <c r="A127" s="99" t="s">
        <v>104</v>
      </c>
      <c r="B127" s="100" t="s">
        <v>7</v>
      </c>
      <c r="C127" s="101" t="s">
        <v>66</v>
      </c>
      <c r="D127" s="123" t="s">
        <v>118</v>
      </c>
      <c r="E127" s="196" t="s">
        <v>161</v>
      </c>
      <c r="F127" s="197"/>
      <c r="G127" s="128" t="s">
        <v>106</v>
      </c>
      <c r="H127" s="96">
        <v>8000</v>
      </c>
      <c r="I127" s="102">
        <v>8000</v>
      </c>
      <c r="J127" s="103">
        <v>0</v>
      </c>
      <c r="K127" s="117" t="str">
        <f t="shared" si="3"/>
        <v>00001040110270530100</v>
      </c>
      <c r="L127" s="106" t="s">
        <v>162</v>
      </c>
    </row>
    <row r="128" spans="1:12" ht="22.5">
      <c r="A128" s="99" t="s">
        <v>107</v>
      </c>
      <c r="B128" s="100" t="s">
        <v>7</v>
      </c>
      <c r="C128" s="101" t="s">
        <v>66</v>
      </c>
      <c r="D128" s="123" t="s">
        <v>118</v>
      </c>
      <c r="E128" s="196" t="s">
        <v>161</v>
      </c>
      <c r="F128" s="197"/>
      <c r="G128" s="128" t="s">
        <v>109</v>
      </c>
      <c r="H128" s="96">
        <v>8000</v>
      </c>
      <c r="I128" s="102">
        <v>8000</v>
      </c>
      <c r="J128" s="103">
        <v>0</v>
      </c>
      <c r="K128" s="117" t="str">
        <f t="shared" si="3"/>
        <v>00001040110270530120</v>
      </c>
      <c r="L128" s="106" t="s">
        <v>163</v>
      </c>
    </row>
    <row r="129" spans="1:12" s="84" customFormat="1" ht="22.5">
      <c r="A129" s="79" t="s">
        <v>110</v>
      </c>
      <c r="B129" s="78" t="s">
        <v>7</v>
      </c>
      <c r="C129" s="120" t="s">
        <v>66</v>
      </c>
      <c r="D129" s="124" t="s">
        <v>118</v>
      </c>
      <c r="E129" s="198" t="s">
        <v>161</v>
      </c>
      <c r="F129" s="199"/>
      <c r="G129" s="121" t="s">
        <v>111</v>
      </c>
      <c r="H129" s="80">
        <v>6144.39</v>
      </c>
      <c r="I129" s="81">
        <v>6144.39</v>
      </c>
      <c r="J129" s="82">
        <f>IF(IF(H129="",0,H129)=0,0,(IF(H129&gt;0,IF(I129&gt;H129,0,H129-I129),IF(I129&gt;H129,H129-I129,0))))</f>
        <v>0</v>
      </c>
      <c r="K129" s="117" t="str">
        <f t="shared" si="3"/>
        <v>00001040110270530121</v>
      </c>
      <c r="L129" s="83" t="str">
        <f>C129&amp;D129&amp;E129&amp;F129&amp;G129</f>
        <v>00001040110270530121</v>
      </c>
    </row>
    <row r="130" spans="1:12" s="84" customFormat="1" ht="45">
      <c r="A130" s="79" t="s">
        <v>114</v>
      </c>
      <c r="B130" s="78" t="s">
        <v>7</v>
      </c>
      <c r="C130" s="120" t="s">
        <v>66</v>
      </c>
      <c r="D130" s="124" t="s">
        <v>118</v>
      </c>
      <c r="E130" s="198" t="s">
        <v>161</v>
      </c>
      <c r="F130" s="199"/>
      <c r="G130" s="121" t="s">
        <v>115</v>
      </c>
      <c r="H130" s="80">
        <v>1855.61</v>
      </c>
      <c r="I130" s="81">
        <v>1855.61</v>
      </c>
      <c r="J130" s="82">
        <f>IF(IF(H130="",0,H130)=0,0,(IF(H130&gt;0,IF(I130&gt;H130,0,H130-I130),IF(I130&gt;H130,H130-I130,0))))</f>
        <v>0</v>
      </c>
      <c r="K130" s="117" t="str">
        <f t="shared" si="3"/>
        <v>00001040110270530129</v>
      </c>
      <c r="L130" s="83" t="str">
        <f>C130&amp;D130&amp;E130&amp;F130&amp;G130</f>
        <v>00001040110270530129</v>
      </c>
    </row>
    <row r="131" spans="1:12" ht="22.5">
      <c r="A131" s="99" t="s">
        <v>131</v>
      </c>
      <c r="B131" s="100" t="s">
        <v>7</v>
      </c>
      <c r="C131" s="101" t="s">
        <v>66</v>
      </c>
      <c r="D131" s="123" t="s">
        <v>118</v>
      </c>
      <c r="E131" s="196" t="s">
        <v>161</v>
      </c>
      <c r="F131" s="197"/>
      <c r="G131" s="128" t="s">
        <v>7</v>
      </c>
      <c r="H131" s="96">
        <v>600</v>
      </c>
      <c r="I131" s="102">
        <v>600</v>
      </c>
      <c r="J131" s="103">
        <v>0</v>
      </c>
      <c r="K131" s="117" t="str">
        <f t="shared" si="3"/>
        <v>00001040110270530200</v>
      </c>
      <c r="L131" s="106" t="s">
        <v>164</v>
      </c>
    </row>
    <row r="132" spans="1:12" ht="33.75">
      <c r="A132" s="99" t="s">
        <v>133</v>
      </c>
      <c r="B132" s="100" t="s">
        <v>7</v>
      </c>
      <c r="C132" s="101" t="s">
        <v>66</v>
      </c>
      <c r="D132" s="123" t="s">
        <v>118</v>
      </c>
      <c r="E132" s="196" t="s">
        <v>161</v>
      </c>
      <c r="F132" s="197"/>
      <c r="G132" s="128" t="s">
        <v>135</v>
      </c>
      <c r="H132" s="96">
        <v>600</v>
      </c>
      <c r="I132" s="102">
        <v>600</v>
      </c>
      <c r="J132" s="103">
        <v>0</v>
      </c>
      <c r="K132" s="117" t="str">
        <f t="shared" si="3"/>
        <v>00001040110270530240</v>
      </c>
      <c r="L132" s="106" t="s">
        <v>165</v>
      </c>
    </row>
    <row r="133" spans="1:12" s="84" customFormat="1" ht="12.75">
      <c r="A133" s="79" t="s">
        <v>136</v>
      </c>
      <c r="B133" s="78" t="s">
        <v>7</v>
      </c>
      <c r="C133" s="120" t="s">
        <v>66</v>
      </c>
      <c r="D133" s="124" t="s">
        <v>118</v>
      </c>
      <c r="E133" s="198" t="s">
        <v>161</v>
      </c>
      <c r="F133" s="199"/>
      <c r="G133" s="121" t="s">
        <v>137</v>
      </c>
      <c r="H133" s="80">
        <v>600</v>
      </c>
      <c r="I133" s="81">
        <v>600</v>
      </c>
      <c r="J133" s="82">
        <f>IF(IF(H133="",0,H133)=0,0,(IF(H133&gt;0,IF(I133&gt;H133,0,H133-I133),IF(I133&gt;H133,H133-I133,0))))</f>
        <v>0</v>
      </c>
      <c r="K133" s="117" t="str">
        <f t="shared" si="3"/>
        <v>00001040110270530244</v>
      </c>
      <c r="L133" s="83" t="str">
        <f>C133&amp;D133&amp;E133&amp;F133&amp;G133</f>
        <v>00001040110270530244</v>
      </c>
    </row>
    <row r="134" spans="1:12" ht="33.75">
      <c r="A134" s="99" t="s">
        <v>166</v>
      </c>
      <c r="B134" s="100" t="s">
        <v>7</v>
      </c>
      <c r="C134" s="101" t="s">
        <v>66</v>
      </c>
      <c r="D134" s="123" t="s">
        <v>118</v>
      </c>
      <c r="E134" s="196" t="s">
        <v>168</v>
      </c>
      <c r="F134" s="197"/>
      <c r="G134" s="128" t="s">
        <v>66</v>
      </c>
      <c r="H134" s="96">
        <v>500</v>
      </c>
      <c r="I134" s="102">
        <v>0</v>
      </c>
      <c r="J134" s="103">
        <v>500</v>
      </c>
      <c r="K134" s="117" t="str">
        <f t="shared" si="3"/>
        <v>00001040110270650000</v>
      </c>
      <c r="L134" s="106" t="s">
        <v>167</v>
      </c>
    </row>
    <row r="135" spans="1:12" ht="22.5">
      <c r="A135" s="99" t="s">
        <v>131</v>
      </c>
      <c r="B135" s="100" t="s">
        <v>7</v>
      </c>
      <c r="C135" s="101" t="s">
        <v>66</v>
      </c>
      <c r="D135" s="123" t="s">
        <v>118</v>
      </c>
      <c r="E135" s="196" t="s">
        <v>168</v>
      </c>
      <c r="F135" s="197"/>
      <c r="G135" s="128" t="s">
        <v>7</v>
      </c>
      <c r="H135" s="96">
        <v>500</v>
      </c>
      <c r="I135" s="102">
        <v>0</v>
      </c>
      <c r="J135" s="103">
        <v>500</v>
      </c>
      <c r="K135" s="117" t="str">
        <f t="shared" si="3"/>
        <v>00001040110270650200</v>
      </c>
      <c r="L135" s="106" t="s">
        <v>169</v>
      </c>
    </row>
    <row r="136" spans="1:12" ht="33.75">
      <c r="A136" s="99" t="s">
        <v>133</v>
      </c>
      <c r="B136" s="100" t="s">
        <v>7</v>
      </c>
      <c r="C136" s="101" t="s">
        <v>66</v>
      </c>
      <c r="D136" s="123" t="s">
        <v>118</v>
      </c>
      <c r="E136" s="196" t="s">
        <v>168</v>
      </c>
      <c r="F136" s="197"/>
      <c r="G136" s="128" t="s">
        <v>135</v>
      </c>
      <c r="H136" s="96">
        <v>500</v>
      </c>
      <c r="I136" s="102">
        <v>0</v>
      </c>
      <c r="J136" s="103">
        <v>500</v>
      </c>
      <c r="K136" s="117" t="str">
        <f t="shared" si="3"/>
        <v>00001040110270650240</v>
      </c>
      <c r="L136" s="106" t="s">
        <v>170</v>
      </c>
    </row>
    <row r="137" spans="1:12" s="84" customFormat="1" ht="12.75">
      <c r="A137" s="79" t="s">
        <v>136</v>
      </c>
      <c r="B137" s="78" t="s">
        <v>7</v>
      </c>
      <c r="C137" s="120" t="s">
        <v>66</v>
      </c>
      <c r="D137" s="124" t="s">
        <v>118</v>
      </c>
      <c r="E137" s="198" t="s">
        <v>168</v>
      </c>
      <c r="F137" s="199"/>
      <c r="G137" s="121" t="s">
        <v>137</v>
      </c>
      <c r="H137" s="80">
        <v>500</v>
      </c>
      <c r="I137" s="81">
        <v>0</v>
      </c>
      <c r="J137" s="82">
        <f>IF(IF(H137="",0,H137)=0,0,(IF(H137&gt;0,IF(I137&gt;H137,0,H137-I137),IF(I137&gt;H137,H137-I137,0))))</f>
        <v>500</v>
      </c>
      <c r="K137" s="117" t="str">
        <f t="shared" si="3"/>
        <v>00001040110270650244</v>
      </c>
      <c r="L137" s="83" t="str">
        <f>C137&amp;D137&amp;E137&amp;F137&amp;G137</f>
        <v>00001040110270650244</v>
      </c>
    </row>
    <row r="138" spans="1:12" ht="33.75">
      <c r="A138" s="99" t="s">
        <v>171</v>
      </c>
      <c r="B138" s="100" t="s">
        <v>7</v>
      </c>
      <c r="C138" s="101" t="s">
        <v>66</v>
      </c>
      <c r="D138" s="123" t="s">
        <v>173</v>
      </c>
      <c r="E138" s="196" t="s">
        <v>90</v>
      </c>
      <c r="F138" s="197"/>
      <c r="G138" s="128" t="s">
        <v>66</v>
      </c>
      <c r="H138" s="96">
        <v>71337</v>
      </c>
      <c r="I138" s="102">
        <v>53600</v>
      </c>
      <c r="J138" s="103">
        <v>17737</v>
      </c>
      <c r="K138" s="117" t="str">
        <f t="shared" si="3"/>
        <v>00001060000000000000</v>
      </c>
      <c r="L138" s="106" t="s">
        <v>172</v>
      </c>
    </row>
    <row r="139" spans="1:12" ht="12.75">
      <c r="A139" s="99" t="s">
        <v>174</v>
      </c>
      <c r="B139" s="100" t="s">
        <v>7</v>
      </c>
      <c r="C139" s="101" t="s">
        <v>66</v>
      </c>
      <c r="D139" s="123" t="s">
        <v>173</v>
      </c>
      <c r="E139" s="196" t="s">
        <v>176</v>
      </c>
      <c r="F139" s="197"/>
      <c r="G139" s="128" t="s">
        <v>66</v>
      </c>
      <c r="H139" s="96">
        <v>71337</v>
      </c>
      <c r="I139" s="102">
        <v>53600</v>
      </c>
      <c r="J139" s="103">
        <v>17737</v>
      </c>
      <c r="K139" s="117" t="str">
        <f t="shared" si="3"/>
        <v>00001061200000000000</v>
      </c>
      <c r="L139" s="106" t="s">
        <v>175</v>
      </c>
    </row>
    <row r="140" spans="1:12" ht="22.5">
      <c r="A140" s="99" t="s">
        <v>177</v>
      </c>
      <c r="B140" s="100" t="s">
        <v>7</v>
      </c>
      <c r="C140" s="101" t="s">
        <v>66</v>
      </c>
      <c r="D140" s="123" t="s">
        <v>173</v>
      </c>
      <c r="E140" s="196" t="s">
        <v>179</v>
      </c>
      <c r="F140" s="197"/>
      <c r="G140" s="128" t="s">
        <v>66</v>
      </c>
      <c r="H140" s="96">
        <v>71337</v>
      </c>
      <c r="I140" s="102">
        <v>53600</v>
      </c>
      <c r="J140" s="103">
        <v>17737</v>
      </c>
      <c r="K140" s="117" t="str">
        <f t="shared" si="3"/>
        <v>00001061200040002000</v>
      </c>
      <c r="L140" s="106" t="s">
        <v>178</v>
      </c>
    </row>
    <row r="141" spans="1:12" ht="12.75">
      <c r="A141" s="99" t="s">
        <v>180</v>
      </c>
      <c r="B141" s="100" t="s">
        <v>7</v>
      </c>
      <c r="C141" s="101" t="s">
        <v>66</v>
      </c>
      <c r="D141" s="123" t="s">
        <v>173</v>
      </c>
      <c r="E141" s="196" t="s">
        <v>179</v>
      </c>
      <c r="F141" s="197"/>
      <c r="G141" s="128" t="s">
        <v>8</v>
      </c>
      <c r="H141" s="96">
        <v>71337</v>
      </c>
      <c r="I141" s="102">
        <v>53600</v>
      </c>
      <c r="J141" s="103">
        <v>17737</v>
      </c>
      <c r="K141" s="117" t="str">
        <f t="shared" si="3"/>
        <v>00001061200040002500</v>
      </c>
      <c r="L141" s="106" t="s">
        <v>181</v>
      </c>
    </row>
    <row r="142" spans="1:12" s="84" customFormat="1" ht="12.75">
      <c r="A142" s="79" t="s">
        <v>182</v>
      </c>
      <c r="B142" s="78" t="s">
        <v>7</v>
      </c>
      <c r="C142" s="120" t="s">
        <v>66</v>
      </c>
      <c r="D142" s="124" t="s">
        <v>173</v>
      </c>
      <c r="E142" s="198" t="s">
        <v>179</v>
      </c>
      <c r="F142" s="199"/>
      <c r="G142" s="121" t="s">
        <v>183</v>
      </c>
      <c r="H142" s="80">
        <v>71337</v>
      </c>
      <c r="I142" s="81">
        <v>53600</v>
      </c>
      <c r="J142" s="82">
        <f>IF(IF(H142="",0,H142)=0,0,(IF(H142&gt;0,IF(I142&gt;H142,0,H142-I142),IF(I142&gt;H142,H142-I142,0))))</f>
        <v>17737</v>
      </c>
      <c r="K142" s="117" t="str">
        <f t="shared" si="3"/>
        <v>00001061200040002540</v>
      </c>
      <c r="L142" s="83" t="str">
        <f>C142&amp;D142&amp;E142&amp;F142&amp;G142</f>
        <v>00001061200040002540</v>
      </c>
    </row>
    <row r="143" spans="1:12" ht="12.75">
      <c r="A143" s="99" t="s">
        <v>184</v>
      </c>
      <c r="B143" s="100" t="s">
        <v>7</v>
      </c>
      <c r="C143" s="101" t="s">
        <v>66</v>
      </c>
      <c r="D143" s="123" t="s">
        <v>186</v>
      </c>
      <c r="E143" s="196" t="s">
        <v>90</v>
      </c>
      <c r="F143" s="197"/>
      <c r="G143" s="128" t="s">
        <v>66</v>
      </c>
      <c r="H143" s="96">
        <v>5000</v>
      </c>
      <c r="I143" s="102">
        <v>0</v>
      </c>
      <c r="J143" s="103">
        <v>5000</v>
      </c>
      <c r="K143" s="117" t="str">
        <f t="shared" si="3"/>
        <v>00001110000000000000</v>
      </c>
      <c r="L143" s="106" t="s">
        <v>185</v>
      </c>
    </row>
    <row r="144" spans="1:12" ht="33.75">
      <c r="A144" s="99" t="s">
        <v>95</v>
      </c>
      <c r="B144" s="100" t="s">
        <v>7</v>
      </c>
      <c r="C144" s="101" t="s">
        <v>66</v>
      </c>
      <c r="D144" s="123" t="s">
        <v>186</v>
      </c>
      <c r="E144" s="196" t="s">
        <v>97</v>
      </c>
      <c r="F144" s="197"/>
      <c r="G144" s="128" t="s">
        <v>66</v>
      </c>
      <c r="H144" s="96">
        <v>5000</v>
      </c>
      <c r="I144" s="102">
        <v>0</v>
      </c>
      <c r="J144" s="103">
        <v>5000</v>
      </c>
      <c r="K144" s="117" t="str">
        <f t="shared" si="3"/>
        <v>00001110100000000000</v>
      </c>
      <c r="L144" s="106" t="s">
        <v>187</v>
      </c>
    </row>
    <row r="145" spans="1:12" ht="67.5">
      <c r="A145" s="99" t="s">
        <v>188</v>
      </c>
      <c r="B145" s="100" t="s">
        <v>7</v>
      </c>
      <c r="C145" s="101" t="s">
        <v>66</v>
      </c>
      <c r="D145" s="123" t="s">
        <v>186</v>
      </c>
      <c r="E145" s="196" t="s">
        <v>190</v>
      </c>
      <c r="F145" s="197"/>
      <c r="G145" s="128" t="s">
        <v>66</v>
      </c>
      <c r="H145" s="96">
        <v>5000</v>
      </c>
      <c r="I145" s="102">
        <v>0</v>
      </c>
      <c r="J145" s="103">
        <v>5000</v>
      </c>
      <c r="K145" s="117" t="str">
        <f t="shared" si="3"/>
        <v>00001110100940140000</v>
      </c>
      <c r="L145" s="106" t="s">
        <v>189</v>
      </c>
    </row>
    <row r="146" spans="1:12" ht="12.75">
      <c r="A146" s="99" t="s">
        <v>140</v>
      </c>
      <c r="B146" s="100" t="s">
        <v>7</v>
      </c>
      <c r="C146" s="101" t="s">
        <v>66</v>
      </c>
      <c r="D146" s="123" t="s">
        <v>186</v>
      </c>
      <c r="E146" s="196" t="s">
        <v>190</v>
      </c>
      <c r="F146" s="197"/>
      <c r="G146" s="128" t="s">
        <v>142</v>
      </c>
      <c r="H146" s="96">
        <v>5000</v>
      </c>
      <c r="I146" s="102">
        <v>0</v>
      </c>
      <c r="J146" s="103">
        <v>5000</v>
      </c>
      <c r="K146" s="117" t="str">
        <f t="shared" si="3"/>
        <v>00001110100940140800</v>
      </c>
      <c r="L146" s="106" t="s">
        <v>191</v>
      </c>
    </row>
    <row r="147" spans="1:12" s="84" customFormat="1" ht="12.75">
      <c r="A147" s="79" t="s">
        <v>192</v>
      </c>
      <c r="B147" s="78" t="s">
        <v>7</v>
      </c>
      <c r="C147" s="120" t="s">
        <v>66</v>
      </c>
      <c r="D147" s="124" t="s">
        <v>186</v>
      </c>
      <c r="E147" s="198" t="s">
        <v>190</v>
      </c>
      <c r="F147" s="199"/>
      <c r="G147" s="121" t="s">
        <v>193</v>
      </c>
      <c r="H147" s="80">
        <v>5000</v>
      </c>
      <c r="I147" s="81">
        <v>0</v>
      </c>
      <c r="J147" s="82">
        <f>IF(IF(H147="",0,H147)=0,0,(IF(H147&gt;0,IF(I147&gt;H147,0,H147-I147),IF(I147&gt;H147,H147-I147,0))))</f>
        <v>5000</v>
      </c>
      <c r="K147" s="117" t="str">
        <f t="shared" si="3"/>
        <v>00001110100940140870</v>
      </c>
      <c r="L147" s="83" t="str">
        <f>C147&amp;D147&amp;E147&amp;F147&amp;G147</f>
        <v>00001110100940140870</v>
      </c>
    </row>
    <row r="148" spans="1:12" ht="12.75">
      <c r="A148" s="99" t="s">
        <v>194</v>
      </c>
      <c r="B148" s="100" t="s">
        <v>7</v>
      </c>
      <c r="C148" s="101" t="s">
        <v>66</v>
      </c>
      <c r="D148" s="123" t="s">
        <v>196</v>
      </c>
      <c r="E148" s="196" t="s">
        <v>90</v>
      </c>
      <c r="F148" s="197"/>
      <c r="G148" s="128" t="s">
        <v>66</v>
      </c>
      <c r="H148" s="96">
        <v>248000</v>
      </c>
      <c r="I148" s="102">
        <v>0</v>
      </c>
      <c r="J148" s="103">
        <v>248000</v>
      </c>
      <c r="K148" s="117" t="str">
        <f t="shared" si="3"/>
        <v>00001130000000000000</v>
      </c>
      <c r="L148" s="106" t="s">
        <v>195</v>
      </c>
    </row>
    <row r="149" spans="1:12" ht="33.75">
      <c r="A149" s="99" t="s">
        <v>95</v>
      </c>
      <c r="B149" s="100" t="s">
        <v>7</v>
      </c>
      <c r="C149" s="101" t="s">
        <v>66</v>
      </c>
      <c r="D149" s="123" t="s">
        <v>196</v>
      </c>
      <c r="E149" s="196" t="s">
        <v>97</v>
      </c>
      <c r="F149" s="197"/>
      <c r="G149" s="128" t="s">
        <v>66</v>
      </c>
      <c r="H149" s="96">
        <v>248000</v>
      </c>
      <c r="I149" s="102">
        <v>0</v>
      </c>
      <c r="J149" s="103">
        <v>248000</v>
      </c>
      <c r="K149" s="117" t="str">
        <f aca="true" t="shared" si="4" ref="K149:K180">C149&amp;D149&amp;E149&amp;F149&amp;G149</f>
        <v>00001130100000000000</v>
      </c>
      <c r="L149" s="106" t="s">
        <v>197</v>
      </c>
    </row>
    <row r="150" spans="1:12" ht="33.75">
      <c r="A150" s="99" t="s">
        <v>198</v>
      </c>
      <c r="B150" s="100" t="s">
        <v>7</v>
      </c>
      <c r="C150" s="101" t="s">
        <v>66</v>
      </c>
      <c r="D150" s="123" t="s">
        <v>196</v>
      </c>
      <c r="E150" s="196" t="s">
        <v>200</v>
      </c>
      <c r="F150" s="197"/>
      <c r="G150" s="128" t="s">
        <v>66</v>
      </c>
      <c r="H150" s="96">
        <v>100000</v>
      </c>
      <c r="I150" s="102">
        <v>0</v>
      </c>
      <c r="J150" s="103">
        <v>100000</v>
      </c>
      <c r="K150" s="117" t="str">
        <f t="shared" si="4"/>
        <v>00001130100540120000</v>
      </c>
      <c r="L150" s="106" t="s">
        <v>199</v>
      </c>
    </row>
    <row r="151" spans="1:12" ht="22.5">
      <c r="A151" s="99" t="s">
        <v>131</v>
      </c>
      <c r="B151" s="100" t="s">
        <v>7</v>
      </c>
      <c r="C151" s="101" t="s">
        <v>66</v>
      </c>
      <c r="D151" s="123" t="s">
        <v>196</v>
      </c>
      <c r="E151" s="196" t="s">
        <v>200</v>
      </c>
      <c r="F151" s="197"/>
      <c r="G151" s="128" t="s">
        <v>7</v>
      </c>
      <c r="H151" s="96">
        <v>100000</v>
      </c>
      <c r="I151" s="102">
        <v>0</v>
      </c>
      <c r="J151" s="103">
        <v>100000</v>
      </c>
      <c r="K151" s="117" t="str">
        <f t="shared" si="4"/>
        <v>00001130100540120200</v>
      </c>
      <c r="L151" s="106" t="s">
        <v>201</v>
      </c>
    </row>
    <row r="152" spans="1:12" ht="33.75">
      <c r="A152" s="99" t="s">
        <v>133</v>
      </c>
      <c r="B152" s="100" t="s">
        <v>7</v>
      </c>
      <c r="C152" s="101" t="s">
        <v>66</v>
      </c>
      <c r="D152" s="123" t="s">
        <v>196</v>
      </c>
      <c r="E152" s="196" t="s">
        <v>200</v>
      </c>
      <c r="F152" s="197"/>
      <c r="G152" s="128" t="s">
        <v>135</v>
      </c>
      <c r="H152" s="96">
        <v>100000</v>
      </c>
      <c r="I152" s="102">
        <v>0</v>
      </c>
      <c r="J152" s="103">
        <v>100000</v>
      </c>
      <c r="K152" s="117" t="str">
        <f t="shared" si="4"/>
        <v>00001130100540120240</v>
      </c>
      <c r="L152" s="106" t="s">
        <v>202</v>
      </c>
    </row>
    <row r="153" spans="1:12" s="84" customFormat="1" ht="12.75">
      <c r="A153" s="79" t="s">
        <v>136</v>
      </c>
      <c r="B153" s="78" t="s">
        <v>7</v>
      </c>
      <c r="C153" s="120" t="s">
        <v>66</v>
      </c>
      <c r="D153" s="124" t="s">
        <v>196</v>
      </c>
      <c r="E153" s="198" t="s">
        <v>200</v>
      </c>
      <c r="F153" s="199"/>
      <c r="G153" s="121" t="s">
        <v>137</v>
      </c>
      <c r="H153" s="80">
        <v>100000</v>
      </c>
      <c r="I153" s="81">
        <v>0</v>
      </c>
      <c r="J153" s="82">
        <f>IF(IF(H153="",0,H153)=0,0,(IF(H153&gt;0,IF(I153&gt;H153,0,H153-I153),IF(I153&gt;H153,H153-I153,0))))</f>
        <v>100000</v>
      </c>
      <c r="K153" s="117" t="str">
        <f t="shared" si="4"/>
        <v>00001130100540120244</v>
      </c>
      <c r="L153" s="83" t="str">
        <f>C153&amp;D153&amp;E153&amp;F153&amp;G153</f>
        <v>00001130100540120244</v>
      </c>
    </row>
    <row r="154" spans="1:12" ht="56.25">
      <c r="A154" s="99" t="s">
        <v>203</v>
      </c>
      <c r="B154" s="100" t="s">
        <v>7</v>
      </c>
      <c r="C154" s="101" t="s">
        <v>66</v>
      </c>
      <c r="D154" s="123" t="s">
        <v>196</v>
      </c>
      <c r="E154" s="196" t="s">
        <v>205</v>
      </c>
      <c r="F154" s="197"/>
      <c r="G154" s="128" t="s">
        <v>66</v>
      </c>
      <c r="H154" s="96">
        <v>100000</v>
      </c>
      <c r="I154" s="102">
        <v>0</v>
      </c>
      <c r="J154" s="103">
        <v>100000</v>
      </c>
      <c r="K154" s="117" t="str">
        <f t="shared" si="4"/>
        <v>00001130100840050000</v>
      </c>
      <c r="L154" s="106" t="s">
        <v>204</v>
      </c>
    </row>
    <row r="155" spans="1:12" ht="22.5">
      <c r="A155" s="99" t="s">
        <v>131</v>
      </c>
      <c r="B155" s="100" t="s">
        <v>7</v>
      </c>
      <c r="C155" s="101" t="s">
        <v>66</v>
      </c>
      <c r="D155" s="123" t="s">
        <v>196</v>
      </c>
      <c r="E155" s="196" t="s">
        <v>205</v>
      </c>
      <c r="F155" s="197"/>
      <c r="G155" s="128" t="s">
        <v>7</v>
      </c>
      <c r="H155" s="96">
        <v>100000</v>
      </c>
      <c r="I155" s="102">
        <v>0</v>
      </c>
      <c r="J155" s="103">
        <v>100000</v>
      </c>
      <c r="K155" s="117" t="str">
        <f t="shared" si="4"/>
        <v>00001130100840050200</v>
      </c>
      <c r="L155" s="106" t="s">
        <v>206</v>
      </c>
    </row>
    <row r="156" spans="1:12" ht="33.75">
      <c r="A156" s="99" t="s">
        <v>133</v>
      </c>
      <c r="B156" s="100" t="s">
        <v>7</v>
      </c>
      <c r="C156" s="101" t="s">
        <v>66</v>
      </c>
      <c r="D156" s="123" t="s">
        <v>196</v>
      </c>
      <c r="E156" s="196" t="s">
        <v>205</v>
      </c>
      <c r="F156" s="197"/>
      <c r="G156" s="128" t="s">
        <v>135</v>
      </c>
      <c r="H156" s="96">
        <v>100000</v>
      </c>
      <c r="I156" s="102">
        <v>0</v>
      </c>
      <c r="J156" s="103">
        <v>100000</v>
      </c>
      <c r="K156" s="117" t="str">
        <f t="shared" si="4"/>
        <v>00001130100840050240</v>
      </c>
      <c r="L156" s="106" t="s">
        <v>207</v>
      </c>
    </row>
    <row r="157" spans="1:12" s="84" customFormat="1" ht="12.75">
      <c r="A157" s="79" t="s">
        <v>136</v>
      </c>
      <c r="B157" s="78" t="s">
        <v>7</v>
      </c>
      <c r="C157" s="120" t="s">
        <v>66</v>
      </c>
      <c r="D157" s="124" t="s">
        <v>196</v>
      </c>
      <c r="E157" s="198" t="s">
        <v>205</v>
      </c>
      <c r="F157" s="199"/>
      <c r="G157" s="121" t="s">
        <v>137</v>
      </c>
      <c r="H157" s="80">
        <v>100000</v>
      </c>
      <c r="I157" s="81">
        <v>0</v>
      </c>
      <c r="J157" s="82">
        <f>IF(IF(H157="",0,H157)=0,0,(IF(H157&gt;0,IF(I157&gt;H157,0,H157-I157),IF(I157&gt;H157,H157-I157,0))))</f>
        <v>100000</v>
      </c>
      <c r="K157" s="117" t="str">
        <f t="shared" si="4"/>
        <v>00001130100840050244</v>
      </c>
      <c r="L157" s="83" t="str">
        <f>C157&amp;D157&amp;E157&amp;F157&amp;G157</f>
        <v>00001130100840050244</v>
      </c>
    </row>
    <row r="158" spans="1:12" ht="22.5">
      <c r="A158" s="99" t="s">
        <v>208</v>
      </c>
      <c r="B158" s="100" t="s">
        <v>7</v>
      </c>
      <c r="C158" s="101" t="s">
        <v>66</v>
      </c>
      <c r="D158" s="123" t="s">
        <v>196</v>
      </c>
      <c r="E158" s="196" t="s">
        <v>210</v>
      </c>
      <c r="F158" s="197"/>
      <c r="G158" s="128" t="s">
        <v>66</v>
      </c>
      <c r="H158" s="96">
        <v>48000</v>
      </c>
      <c r="I158" s="102">
        <v>0</v>
      </c>
      <c r="J158" s="103">
        <v>48000</v>
      </c>
      <c r="K158" s="117" t="str">
        <f t="shared" si="4"/>
        <v>00001130101540160000</v>
      </c>
      <c r="L158" s="106" t="s">
        <v>209</v>
      </c>
    </row>
    <row r="159" spans="1:12" ht="56.25">
      <c r="A159" s="99" t="s">
        <v>104</v>
      </c>
      <c r="B159" s="100" t="s">
        <v>7</v>
      </c>
      <c r="C159" s="101" t="s">
        <v>66</v>
      </c>
      <c r="D159" s="123" t="s">
        <v>196</v>
      </c>
      <c r="E159" s="196" t="s">
        <v>210</v>
      </c>
      <c r="F159" s="197"/>
      <c r="G159" s="128" t="s">
        <v>106</v>
      </c>
      <c r="H159" s="96">
        <v>48000</v>
      </c>
      <c r="I159" s="102">
        <v>0</v>
      </c>
      <c r="J159" s="103">
        <v>48000</v>
      </c>
      <c r="K159" s="117" t="str">
        <f t="shared" si="4"/>
        <v>00001130101540160100</v>
      </c>
      <c r="L159" s="106" t="s">
        <v>211</v>
      </c>
    </row>
    <row r="160" spans="1:12" ht="22.5">
      <c r="A160" s="99" t="s">
        <v>107</v>
      </c>
      <c r="B160" s="100" t="s">
        <v>7</v>
      </c>
      <c r="C160" s="101" t="s">
        <v>66</v>
      </c>
      <c r="D160" s="123" t="s">
        <v>196</v>
      </c>
      <c r="E160" s="196" t="s">
        <v>210</v>
      </c>
      <c r="F160" s="197"/>
      <c r="G160" s="128" t="s">
        <v>109</v>
      </c>
      <c r="H160" s="96">
        <v>48000</v>
      </c>
      <c r="I160" s="102">
        <v>0</v>
      </c>
      <c r="J160" s="103">
        <v>48000</v>
      </c>
      <c r="K160" s="117" t="str">
        <f t="shared" si="4"/>
        <v>00001130101540160120</v>
      </c>
      <c r="L160" s="106" t="s">
        <v>212</v>
      </c>
    </row>
    <row r="161" spans="1:12" s="84" customFormat="1" ht="45">
      <c r="A161" s="79" t="s">
        <v>213</v>
      </c>
      <c r="B161" s="78" t="s">
        <v>7</v>
      </c>
      <c r="C161" s="120" t="s">
        <v>66</v>
      </c>
      <c r="D161" s="124" t="s">
        <v>196</v>
      </c>
      <c r="E161" s="198" t="s">
        <v>210</v>
      </c>
      <c r="F161" s="199"/>
      <c r="G161" s="121" t="s">
        <v>214</v>
      </c>
      <c r="H161" s="80">
        <v>48000</v>
      </c>
      <c r="I161" s="81">
        <v>0</v>
      </c>
      <c r="J161" s="82">
        <f>IF(IF(H161="",0,H161)=0,0,(IF(H161&gt;0,IF(I161&gt;H161,0,H161-I161),IF(I161&gt;H161,H161-I161,0))))</f>
        <v>48000</v>
      </c>
      <c r="K161" s="117" t="str">
        <f t="shared" si="4"/>
        <v>00001130101540160123</v>
      </c>
      <c r="L161" s="83" t="str">
        <f>C161&amp;D161&amp;E161&amp;F161&amp;G161</f>
        <v>00001130101540160123</v>
      </c>
    </row>
    <row r="162" spans="1:12" ht="12.75">
      <c r="A162" s="99" t="s">
        <v>215</v>
      </c>
      <c r="B162" s="100" t="s">
        <v>7</v>
      </c>
      <c r="C162" s="101" t="s">
        <v>66</v>
      </c>
      <c r="D162" s="123" t="s">
        <v>217</v>
      </c>
      <c r="E162" s="196" t="s">
        <v>90</v>
      </c>
      <c r="F162" s="197"/>
      <c r="G162" s="128" t="s">
        <v>66</v>
      </c>
      <c r="H162" s="96">
        <v>97800</v>
      </c>
      <c r="I162" s="102">
        <v>48548.43</v>
      </c>
      <c r="J162" s="103">
        <v>49251.57</v>
      </c>
      <c r="K162" s="117" t="str">
        <f t="shared" si="4"/>
        <v>00002000000000000000</v>
      </c>
      <c r="L162" s="106" t="s">
        <v>216</v>
      </c>
    </row>
    <row r="163" spans="1:12" ht="12.75">
      <c r="A163" s="99" t="s">
        <v>218</v>
      </c>
      <c r="B163" s="100" t="s">
        <v>7</v>
      </c>
      <c r="C163" s="101" t="s">
        <v>66</v>
      </c>
      <c r="D163" s="123" t="s">
        <v>220</v>
      </c>
      <c r="E163" s="196" t="s">
        <v>90</v>
      </c>
      <c r="F163" s="197"/>
      <c r="G163" s="128" t="s">
        <v>66</v>
      </c>
      <c r="H163" s="96">
        <v>97800</v>
      </c>
      <c r="I163" s="102">
        <v>48548.43</v>
      </c>
      <c r="J163" s="103">
        <v>49251.57</v>
      </c>
      <c r="K163" s="117" t="str">
        <f t="shared" si="4"/>
        <v>00002030000000000000</v>
      </c>
      <c r="L163" s="106" t="s">
        <v>219</v>
      </c>
    </row>
    <row r="164" spans="1:12" ht="33.75">
      <c r="A164" s="99" t="s">
        <v>95</v>
      </c>
      <c r="B164" s="100" t="s">
        <v>7</v>
      </c>
      <c r="C164" s="101" t="s">
        <v>66</v>
      </c>
      <c r="D164" s="123" t="s">
        <v>220</v>
      </c>
      <c r="E164" s="196" t="s">
        <v>97</v>
      </c>
      <c r="F164" s="197"/>
      <c r="G164" s="128" t="s">
        <v>66</v>
      </c>
      <c r="H164" s="96">
        <v>97800</v>
      </c>
      <c r="I164" s="102">
        <v>48548.43</v>
      </c>
      <c r="J164" s="103">
        <v>49251.57</v>
      </c>
      <c r="K164" s="117" t="str">
        <f t="shared" si="4"/>
        <v>00002030100000000000</v>
      </c>
      <c r="L164" s="106" t="s">
        <v>221</v>
      </c>
    </row>
    <row r="165" spans="1:12" ht="45">
      <c r="A165" s="99" t="s">
        <v>98</v>
      </c>
      <c r="B165" s="100" t="s">
        <v>7</v>
      </c>
      <c r="C165" s="101" t="s">
        <v>66</v>
      </c>
      <c r="D165" s="123" t="s">
        <v>220</v>
      </c>
      <c r="E165" s="196" t="s">
        <v>100</v>
      </c>
      <c r="F165" s="197"/>
      <c r="G165" s="128" t="s">
        <v>66</v>
      </c>
      <c r="H165" s="96">
        <v>97800</v>
      </c>
      <c r="I165" s="102">
        <v>48548.43</v>
      </c>
      <c r="J165" s="103">
        <v>49251.57</v>
      </c>
      <c r="K165" s="117" t="str">
        <f t="shared" si="4"/>
        <v>00002030110000000000</v>
      </c>
      <c r="L165" s="106" t="s">
        <v>222</v>
      </c>
    </row>
    <row r="166" spans="1:12" ht="33.75">
      <c r="A166" s="99" t="s">
        <v>223</v>
      </c>
      <c r="B166" s="100" t="s">
        <v>7</v>
      </c>
      <c r="C166" s="101" t="s">
        <v>66</v>
      </c>
      <c r="D166" s="123" t="s">
        <v>220</v>
      </c>
      <c r="E166" s="196" t="s">
        <v>225</v>
      </c>
      <c r="F166" s="197"/>
      <c r="G166" s="128" t="s">
        <v>66</v>
      </c>
      <c r="H166" s="96">
        <v>97800</v>
      </c>
      <c r="I166" s="102">
        <v>48548.43</v>
      </c>
      <c r="J166" s="103">
        <v>49251.57</v>
      </c>
      <c r="K166" s="117" t="str">
        <f t="shared" si="4"/>
        <v>00002030110251180000</v>
      </c>
      <c r="L166" s="106" t="s">
        <v>224</v>
      </c>
    </row>
    <row r="167" spans="1:12" ht="56.25">
      <c r="A167" s="99" t="s">
        <v>104</v>
      </c>
      <c r="B167" s="100" t="s">
        <v>7</v>
      </c>
      <c r="C167" s="101" t="s">
        <v>66</v>
      </c>
      <c r="D167" s="123" t="s">
        <v>220</v>
      </c>
      <c r="E167" s="196" t="s">
        <v>225</v>
      </c>
      <c r="F167" s="197"/>
      <c r="G167" s="128" t="s">
        <v>106</v>
      </c>
      <c r="H167" s="96">
        <v>72615</v>
      </c>
      <c r="I167" s="102">
        <v>41823.43</v>
      </c>
      <c r="J167" s="103">
        <v>30791.57</v>
      </c>
      <c r="K167" s="117" t="str">
        <f t="shared" si="4"/>
        <v>00002030110251180100</v>
      </c>
      <c r="L167" s="106" t="s">
        <v>226</v>
      </c>
    </row>
    <row r="168" spans="1:12" ht="22.5">
      <c r="A168" s="99" t="s">
        <v>107</v>
      </c>
      <c r="B168" s="100" t="s">
        <v>7</v>
      </c>
      <c r="C168" s="101" t="s">
        <v>66</v>
      </c>
      <c r="D168" s="123" t="s">
        <v>220</v>
      </c>
      <c r="E168" s="196" t="s">
        <v>225</v>
      </c>
      <c r="F168" s="197"/>
      <c r="G168" s="128" t="s">
        <v>109</v>
      </c>
      <c r="H168" s="96">
        <v>72615</v>
      </c>
      <c r="I168" s="102">
        <v>41823.43</v>
      </c>
      <c r="J168" s="103">
        <v>30791.57</v>
      </c>
      <c r="K168" s="117" t="str">
        <f t="shared" si="4"/>
        <v>00002030110251180120</v>
      </c>
      <c r="L168" s="106" t="s">
        <v>227</v>
      </c>
    </row>
    <row r="169" spans="1:12" s="84" customFormat="1" ht="22.5">
      <c r="A169" s="79" t="s">
        <v>110</v>
      </c>
      <c r="B169" s="78" t="s">
        <v>7</v>
      </c>
      <c r="C169" s="120" t="s">
        <v>66</v>
      </c>
      <c r="D169" s="124" t="s">
        <v>220</v>
      </c>
      <c r="E169" s="198" t="s">
        <v>225</v>
      </c>
      <c r="F169" s="199"/>
      <c r="G169" s="121" t="s">
        <v>111</v>
      </c>
      <c r="H169" s="80">
        <v>55771.89</v>
      </c>
      <c r="I169" s="81">
        <v>32171.88</v>
      </c>
      <c r="J169" s="82">
        <f>IF(IF(H169="",0,H169)=0,0,(IF(H169&gt;0,IF(I169&gt;H169,0,H169-I169),IF(I169&gt;H169,H169-I169,0))))</f>
        <v>23600.01</v>
      </c>
      <c r="K169" s="117" t="str">
        <f t="shared" si="4"/>
        <v>00002030110251180121</v>
      </c>
      <c r="L169" s="83" t="str">
        <f>C169&amp;D169&amp;E169&amp;F169&amp;G169</f>
        <v>00002030110251180121</v>
      </c>
    </row>
    <row r="170" spans="1:12" s="84" customFormat="1" ht="45">
      <c r="A170" s="79" t="s">
        <v>114</v>
      </c>
      <c r="B170" s="78" t="s">
        <v>7</v>
      </c>
      <c r="C170" s="120" t="s">
        <v>66</v>
      </c>
      <c r="D170" s="124" t="s">
        <v>220</v>
      </c>
      <c r="E170" s="198" t="s">
        <v>225</v>
      </c>
      <c r="F170" s="199"/>
      <c r="G170" s="121" t="s">
        <v>115</v>
      </c>
      <c r="H170" s="80">
        <v>16843.11</v>
      </c>
      <c r="I170" s="81">
        <v>9651.55</v>
      </c>
      <c r="J170" s="82">
        <f>IF(IF(H170="",0,H170)=0,0,(IF(H170&gt;0,IF(I170&gt;H170,0,H170-I170),IF(I170&gt;H170,H170-I170,0))))</f>
        <v>7191.56</v>
      </c>
      <c r="K170" s="117" t="str">
        <f t="shared" si="4"/>
        <v>00002030110251180129</v>
      </c>
      <c r="L170" s="83" t="str">
        <f>C170&amp;D170&amp;E170&amp;F170&amp;G170</f>
        <v>00002030110251180129</v>
      </c>
    </row>
    <row r="171" spans="1:12" ht="22.5">
      <c r="A171" s="99" t="s">
        <v>131</v>
      </c>
      <c r="B171" s="100" t="s">
        <v>7</v>
      </c>
      <c r="C171" s="101" t="s">
        <v>66</v>
      </c>
      <c r="D171" s="123" t="s">
        <v>220</v>
      </c>
      <c r="E171" s="196" t="s">
        <v>225</v>
      </c>
      <c r="F171" s="197"/>
      <c r="G171" s="128" t="s">
        <v>7</v>
      </c>
      <c r="H171" s="96">
        <v>25185</v>
      </c>
      <c r="I171" s="102">
        <v>6725</v>
      </c>
      <c r="J171" s="103">
        <v>18460</v>
      </c>
      <c r="K171" s="117" t="str">
        <f t="shared" si="4"/>
        <v>00002030110251180200</v>
      </c>
      <c r="L171" s="106" t="s">
        <v>228</v>
      </c>
    </row>
    <row r="172" spans="1:12" ht="33.75">
      <c r="A172" s="99" t="s">
        <v>133</v>
      </c>
      <c r="B172" s="100" t="s">
        <v>7</v>
      </c>
      <c r="C172" s="101" t="s">
        <v>66</v>
      </c>
      <c r="D172" s="123" t="s">
        <v>220</v>
      </c>
      <c r="E172" s="196" t="s">
        <v>225</v>
      </c>
      <c r="F172" s="197"/>
      <c r="G172" s="128" t="s">
        <v>135</v>
      </c>
      <c r="H172" s="96">
        <v>25185</v>
      </c>
      <c r="I172" s="102">
        <v>6725</v>
      </c>
      <c r="J172" s="103">
        <v>18460</v>
      </c>
      <c r="K172" s="117" t="str">
        <f t="shared" si="4"/>
        <v>00002030110251180240</v>
      </c>
      <c r="L172" s="106" t="s">
        <v>229</v>
      </c>
    </row>
    <row r="173" spans="1:12" s="84" customFormat="1" ht="12.75">
      <c r="A173" s="79" t="s">
        <v>136</v>
      </c>
      <c r="B173" s="78" t="s">
        <v>7</v>
      </c>
      <c r="C173" s="120" t="s">
        <v>66</v>
      </c>
      <c r="D173" s="124" t="s">
        <v>220</v>
      </c>
      <c r="E173" s="198" t="s">
        <v>225</v>
      </c>
      <c r="F173" s="199"/>
      <c r="G173" s="121" t="s">
        <v>137</v>
      </c>
      <c r="H173" s="80">
        <v>25185</v>
      </c>
      <c r="I173" s="81">
        <v>6725</v>
      </c>
      <c r="J173" s="82">
        <f>IF(IF(H173="",0,H173)=0,0,(IF(H173&gt;0,IF(I173&gt;H173,0,H173-I173),IF(I173&gt;H173,H173-I173,0))))</f>
        <v>18460</v>
      </c>
      <c r="K173" s="117" t="str">
        <f t="shared" si="4"/>
        <v>00002030110251180244</v>
      </c>
      <c r="L173" s="83" t="str">
        <f>C173&amp;D173&amp;E173&amp;F173&amp;G173</f>
        <v>00002030110251180244</v>
      </c>
    </row>
    <row r="174" spans="1:12" ht="22.5">
      <c r="A174" s="99" t="s">
        <v>230</v>
      </c>
      <c r="B174" s="100" t="s">
        <v>7</v>
      </c>
      <c r="C174" s="101" t="s">
        <v>66</v>
      </c>
      <c r="D174" s="123" t="s">
        <v>232</v>
      </c>
      <c r="E174" s="196" t="s">
        <v>90</v>
      </c>
      <c r="F174" s="197"/>
      <c r="G174" s="128" t="s">
        <v>66</v>
      </c>
      <c r="H174" s="96">
        <v>20000</v>
      </c>
      <c r="I174" s="102">
        <v>9000</v>
      </c>
      <c r="J174" s="103">
        <v>11000</v>
      </c>
      <c r="K174" s="117" t="str">
        <f t="shared" si="4"/>
        <v>00003000000000000000</v>
      </c>
      <c r="L174" s="106" t="s">
        <v>231</v>
      </c>
    </row>
    <row r="175" spans="1:12" ht="33.75">
      <c r="A175" s="99" t="s">
        <v>233</v>
      </c>
      <c r="B175" s="100" t="s">
        <v>7</v>
      </c>
      <c r="C175" s="101" t="s">
        <v>66</v>
      </c>
      <c r="D175" s="123" t="s">
        <v>235</v>
      </c>
      <c r="E175" s="196" t="s">
        <v>90</v>
      </c>
      <c r="F175" s="197"/>
      <c r="G175" s="128" t="s">
        <v>66</v>
      </c>
      <c r="H175" s="96">
        <v>20000</v>
      </c>
      <c r="I175" s="102">
        <v>9000</v>
      </c>
      <c r="J175" s="103">
        <v>11000</v>
      </c>
      <c r="K175" s="117" t="str">
        <f t="shared" si="4"/>
        <v>00003100000000000000</v>
      </c>
      <c r="L175" s="106" t="s">
        <v>234</v>
      </c>
    </row>
    <row r="176" spans="1:12" ht="33.75">
      <c r="A176" s="99" t="s">
        <v>95</v>
      </c>
      <c r="B176" s="100" t="s">
        <v>7</v>
      </c>
      <c r="C176" s="101" t="s">
        <v>66</v>
      </c>
      <c r="D176" s="123" t="s">
        <v>235</v>
      </c>
      <c r="E176" s="196" t="s">
        <v>97</v>
      </c>
      <c r="F176" s="197"/>
      <c r="G176" s="128" t="s">
        <v>66</v>
      </c>
      <c r="H176" s="96">
        <v>20000</v>
      </c>
      <c r="I176" s="102">
        <v>9000</v>
      </c>
      <c r="J176" s="103">
        <v>11000</v>
      </c>
      <c r="K176" s="117" t="str">
        <f t="shared" si="4"/>
        <v>00003100100000000000</v>
      </c>
      <c r="L176" s="106" t="s">
        <v>236</v>
      </c>
    </row>
    <row r="177" spans="1:12" ht="22.5">
      <c r="A177" s="99" t="s">
        <v>237</v>
      </c>
      <c r="B177" s="100" t="s">
        <v>7</v>
      </c>
      <c r="C177" s="101" t="s">
        <v>66</v>
      </c>
      <c r="D177" s="123" t="s">
        <v>235</v>
      </c>
      <c r="E177" s="196" t="s">
        <v>239</v>
      </c>
      <c r="F177" s="197"/>
      <c r="G177" s="128" t="s">
        <v>66</v>
      </c>
      <c r="H177" s="96">
        <v>20000</v>
      </c>
      <c r="I177" s="102">
        <v>9000</v>
      </c>
      <c r="J177" s="103">
        <v>11000</v>
      </c>
      <c r="K177" s="117" t="str">
        <f t="shared" si="4"/>
        <v>00003100100640090000</v>
      </c>
      <c r="L177" s="106" t="s">
        <v>238</v>
      </c>
    </row>
    <row r="178" spans="1:12" ht="22.5">
      <c r="A178" s="99" t="s">
        <v>131</v>
      </c>
      <c r="B178" s="100" t="s">
        <v>7</v>
      </c>
      <c r="C178" s="101" t="s">
        <v>66</v>
      </c>
      <c r="D178" s="123" t="s">
        <v>235</v>
      </c>
      <c r="E178" s="196" t="s">
        <v>239</v>
      </c>
      <c r="F178" s="197"/>
      <c r="G178" s="128" t="s">
        <v>7</v>
      </c>
      <c r="H178" s="96">
        <v>20000</v>
      </c>
      <c r="I178" s="102">
        <v>9000</v>
      </c>
      <c r="J178" s="103">
        <v>11000</v>
      </c>
      <c r="K178" s="117" t="str">
        <f t="shared" si="4"/>
        <v>00003100100640090200</v>
      </c>
      <c r="L178" s="106" t="s">
        <v>240</v>
      </c>
    </row>
    <row r="179" spans="1:12" ht="33.75">
      <c r="A179" s="99" t="s">
        <v>133</v>
      </c>
      <c r="B179" s="100" t="s">
        <v>7</v>
      </c>
      <c r="C179" s="101" t="s">
        <v>66</v>
      </c>
      <c r="D179" s="123" t="s">
        <v>235</v>
      </c>
      <c r="E179" s="196" t="s">
        <v>239</v>
      </c>
      <c r="F179" s="197"/>
      <c r="G179" s="128" t="s">
        <v>135</v>
      </c>
      <c r="H179" s="96">
        <v>20000</v>
      </c>
      <c r="I179" s="102">
        <v>9000</v>
      </c>
      <c r="J179" s="103">
        <v>11000</v>
      </c>
      <c r="K179" s="117" t="str">
        <f t="shared" si="4"/>
        <v>00003100100640090240</v>
      </c>
      <c r="L179" s="106" t="s">
        <v>241</v>
      </c>
    </row>
    <row r="180" spans="1:12" s="84" customFormat="1" ht="12.75">
      <c r="A180" s="79" t="s">
        <v>136</v>
      </c>
      <c r="B180" s="78" t="s">
        <v>7</v>
      </c>
      <c r="C180" s="120" t="s">
        <v>66</v>
      </c>
      <c r="D180" s="124" t="s">
        <v>235</v>
      </c>
      <c r="E180" s="198" t="s">
        <v>239</v>
      </c>
      <c r="F180" s="199"/>
      <c r="G180" s="121" t="s">
        <v>137</v>
      </c>
      <c r="H180" s="80">
        <v>20000</v>
      </c>
      <c r="I180" s="81">
        <v>9000</v>
      </c>
      <c r="J180" s="82">
        <f>IF(IF(H180="",0,H180)=0,0,(IF(H180&gt;0,IF(I180&gt;H180,0,H180-I180),IF(I180&gt;H180,H180-I180,0))))</f>
        <v>11000</v>
      </c>
      <c r="K180" s="117" t="str">
        <f t="shared" si="4"/>
        <v>00003100100640090244</v>
      </c>
      <c r="L180" s="83" t="str">
        <f>C180&amp;D180&amp;E180&amp;F180&amp;G180</f>
        <v>00003100100640090244</v>
      </c>
    </row>
    <row r="181" spans="1:12" ht="12.75">
      <c r="A181" s="99" t="s">
        <v>242</v>
      </c>
      <c r="B181" s="100" t="s">
        <v>7</v>
      </c>
      <c r="C181" s="101" t="s">
        <v>66</v>
      </c>
      <c r="D181" s="123" t="s">
        <v>244</v>
      </c>
      <c r="E181" s="196" t="s">
        <v>90</v>
      </c>
      <c r="F181" s="197"/>
      <c r="G181" s="128" t="s">
        <v>66</v>
      </c>
      <c r="H181" s="96">
        <v>4582200</v>
      </c>
      <c r="I181" s="102">
        <v>905470.66</v>
      </c>
      <c r="J181" s="103">
        <v>3676729.34</v>
      </c>
      <c r="K181" s="117" t="str">
        <f aca="true" t="shared" si="5" ref="K181:K212">C181&amp;D181&amp;E181&amp;F181&amp;G181</f>
        <v>00004000000000000000</v>
      </c>
      <c r="L181" s="106" t="s">
        <v>243</v>
      </c>
    </row>
    <row r="182" spans="1:12" ht="12.75">
      <c r="A182" s="99" t="s">
        <v>245</v>
      </c>
      <c r="B182" s="100" t="s">
        <v>7</v>
      </c>
      <c r="C182" s="101" t="s">
        <v>66</v>
      </c>
      <c r="D182" s="123" t="s">
        <v>247</v>
      </c>
      <c r="E182" s="196" t="s">
        <v>90</v>
      </c>
      <c r="F182" s="197"/>
      <c r="G182" s="128" t="s">
        <v>66</v>
      </c>
      <c r="H182" s="96">
        <v>4582200</v>
      </c>
      <c r="I182" s="102">
        <v>905470.66</v>
      </c>
      <c r="J182" s="103">
        <v>3676729.34</v>
      </c>
      <c r="K182" s="117" t="str">
        <f t="shared" si="5"/>
        <v>00004090000000000000</v>
      </c>
      <c r="L182" s="106" t="s">
        <v>246</v>
      </c>
    </row>
    <row r="183" spans="1:12" ht="33.75">
      <c r="A183" s="99" t="s">
        <v>95</v>
      </c>
      <c r="B183" s="100" t="s">
        <v>7</v>
      </c>
      <c r="C183" s="101" t="s">
        <v>66</v>
      </c>
      <c r="D183" s="123" t="s">
        <v>247</v>
      </c>
      <c r="E183" s="196" t="s">
        <v>97</v>
      </c>
      <c r="F183" s="197"/>
      <c r="G183" s="128" t="s">
        <v>66</v>
      </c>
      <c r="H183" s="96">
        <v>4582200</v>
      </c>
      <c r="I183" s="102">
        <v>905470.66</v>
      </c>
      <c r="J183" s="103">
        <v>3676729.34</v>
      </c>
      <c r="K183" s="117" t="str">
        <f t="shared" si="5"/>
        <v>00004090100000000000</v>
      </c>
      <c r="L183" s="106" t="s">
        <v>248</v>
      </c>
    </row>
    <row r="184" spans="1:12" ht="33.75">
      <c r="A184" s="99" t="s">
        <v>249</v>
      </c>
      <c r="B184" s="100" t="s">
        <v>7</v>
      </c>
      <c r="C184" s="101" t="s">
        <v>66</v>
      </c>
      <c r="D184" s="123" t="s">
        <v>247</v>
      </c>
      <c r="E184" s="196" t="s">
        <v>251</v>
      </c>
      <c r="F184" s="197"/>
      <c r="G184" s="128" t="s">
        <v>66</v>
      </c>
      <c r="H184" s="96">
        <v>945231.46</v>
      </c>
      <c r="I184" s="102">
        <v>525186.35</v>
      </c>
      <c r="J184" s="103">
        <v>420045.11</v>
      </c>
      <c r="K184" s="117" t="str">
        <f t="shared" si="5"/>
        <v>00004090100440060000</v>
      </c>
      <c r="L184" s="106" t="s">
        <v>250</v>
      </c>
    </row>
    <row r="185" spans="1:12" ht="22.5">
      <c r="A185" s="99" t="s">
        <v>131</v>
      </c>
      <c r="B185" s="100" t="s">
        <v>7</v>
      </c>
      <c r="C185" s="101" t="s">
        <v>66</v>
      </c>
      <c r="D185" s="123" t="s">
        <v>247</v>
      </c>
      <c r="E185" s="196" t="s">
        <v>251</v>
      </c>
      <c r="F185" s="197"/>
      <c r="G185" s="128" t="s">
        <v>7</v>
      </c>
      <c r="H185" s="96">
        <v>945231.46</v>
      </c>
      <c r="I185" s="102">
        <v>525186.35</v>
      </c>
      <c r="J185" s="103">
        <v>420045.11</v>
      </c>
      <c r="K185" s="117" t="str">
        <f t="shared" si="5"/>
        <v>00004090100440060200</v>
      </c>
      <c r="L185" s="106" t="s">
        <v>252</v>
      </c>
    </row>
    <row r="186" spans="1:12" ht="33.75">
      <c r="A186" s="99" t="s">
        <v>133</v>
      </c>
      <c r="B186" s="100" t="s">
        <v>7</v>
      </c>
      <c r="C186" s="101" t="s">
        <v>66</v>
      </c>
      <c r="D186" s="123" t="s">
        <v>247</v>
      </c>
      <c r="E186" s="196" t="s">
        <v>251</v>
      </c>
      <c r="F186" s="197"/>
      <c r="G186" s="128" t="s">
        <v>135</v>
      </c>
      <c r="H186" s="96">
        <v>945231.46</v>
      </c>
      <c r="I186" s="102">
        <v>525186.35</v>
      </c>
      <c r="J186" s="103">
        <v>420045.11</v>
      </c>
      <c r="K186" s="117" t="str">
        <f t="shared" si="5"/>
        <v>00004090100440060240</v>
      </c>
      <c r="L186" s="106" t="s">
        <v>253</v>
      </c>
    </row>
    <row r="187" spans="1:12" s="84" customFormat="1" ht="12.75">
      <c r="A187" s="79" t="s">
        <v>136</v>
      </c>
      <c r="B187" s="78" t="s">
        <v>7</v>
      </c>
      <c r="C187" s="120" t="s">
        <v>66</v>
      </c>
      <c r="D187" s="124" t="s">
        <v>247</v>
      </c>
      <c r="E187" s="198" t="s">
        <v>251</v>
      </c>
      <c r="F187" s="199"/>
      <c r="G187" s="121" t="s">
        <v>137</v>
      </c>
      <c r="H187" s="80">
        <v>825231.46</v>
      </c>
      <c r="I187" s="81">
        <v>405310</v>
      </c>
      <c r="J187" s="82">
        <f>IF(IF(H187="",0,H187)=0,0,(IF(H187&gt;0,IF(I187&gt;H187,0,H187-I187),IF(I187&gt;H187,H187-I187,0))))</f>
        <v>419921.46</v>
      </c>
      <c r="K187" s="117" t="str">
        <f t="shared" si="5"/>
        <v>00004090100440060244</v>
      </c>
      <c r="L187" s="83" t="str">
        <f>C187&amp;D187&amp;E187&amp;F187&amp;G187</f>
        <v>00004090100440060244</v>
      </c>
    </row>
    <row r="188" spans="1:12" s="84" customFormat="1" ht="12.75">
      <c r="A188" s="79" t="s">
        <v>138</v>
      </c>
      <c r="B188" s="78" t="s">
        <v>7</v>
      </c>
      <c r="C188" s="120" t="s">
        <v>66</v>
      </c>
      <c r="D188" s="124" t="s">
        <v>247</v>
      </c>
      <c r="E188" s="198" t="s">
        <v>251</v>
      </c>
      <c r="F188" s="199"/>
      <c r="G188" s="121" t="s">
        <v>139</v>
      </c>
      <c r="H188" s="80">
        <v>120000</v>
      </c>
      <c r="I188" s="81">
        <v>119876.35</v>
      </c>
      <c r="J188" s="82">
        <f>IF(IF(H188="",0,H188)=0,0,(IF(H188&gt;0,IF(I188&gt;H188,0,H188-I188),IF(I188&gt;H188,H188-I188,0))))</f>
        <v>123.65</v>
      </c>
      <c r="K188" s="117" t="str">
        <f t="shared" si="5"/>
        <v>00004090100440060247</v>
      </c>
      <c r="L188" s="83" t="str">
        <f>C188&amp;D188&amp;E188&amp;F188&amp;G188</f>
        <v>00004090100440060247</v>
      </c>
    </row>
    <row r="189" spans="1:12" ht="45">
      <c r="A189" s="99" t="s">
        <v>254</v>
      </c>
      <c r="B189" s="100" t="s">
        <v>7</v>
      </c>
      <c r="C189" s="101" t="s">
        <v>66</v>
      </c>
      <c r="D189" s="123" t="s">
        <v>247</v>
      </c>
      <c r="E189" s="196" t="s">
        <v>256</v>
      </c>
      <c r="F189" s="197"/>
      <c r="G189" s="128" t="s">
        <v>66</v>
      </c>
      <c r="H189" s="96">
        <v>86300</v>
      </c>
      <c r="I189" s="102">
        <v>84440</v>
      </c>
      <c r="J189" s="103">
        <v>1860</v>
      </c>
      <c r="K189" s="117" t="str">
        <f t="shared" si="5"/>
        <v>00004090100440130000</v>
      </c>
      <c r="L189" s="106" t="s">
        <v>255</v>
      </c>
    </row>
    <row r="190" spans="1:12" ht="22.5">
      <c r="A190" s="99" t="s">
        <v>131</v>
      </c>
      <c r="B190" s="100" t="s">
        <v>7</v>
      </c>
      <c r="C190" s="101" t="s">
        <v>66</v>
      </c>
      <c r="D190" s="123" t="s">
        <v>247</v>
      </c>
      <c r="E190" s="196" t="s">
        <v>256</v>
      </c>
      <c r="F190" s="197"/>
      <c r="G190" s="128" t="s">
        <v>7</v>
      </c>
      <c r="H190" s="96">
        <v>86300</v>
      </c>
      <c r="I190" s="102">
        <v>84440</v>
      </c>
      <c r="J190" s="103">
        <v>1860</v>
      </c>
      <c r="K190" s="117" t="str">
        <f t="shared" si="5"/>
        <v>00004090100440130200</v>
      </c>
      <c r="L190" s="106" t="s">
        <v>257</v>
      </c>
    </row>
    <row r="191" spans="1:12" ht="33.75">
      <c r="A191" s="99" t="s">
        <v>133</v>
      </c>
      <c r="B191" s="100" t="s">
        <v>7</v>
      </c>
      <c r="C191" s="101" t="s">
        <v>66</v>
      </c>
      <c r="D191" s="123" t="s">
        <v>247</v>
      </c>
      <c r="E191" s="196" t="s">
        <v>256</v>
      </c>
      <c r="F191" s="197"/>
      <c r="G191" s="128" t="s">
        <v>135</v>
      </c>
      <c r="H191" s="96">
        <v>86300</v>
      </c>
      <c r="I191" s="102">
        <v>84440</v>
      </c>
      <c r="J191" s="103">
        <v>1860</v>
      </c>
      <c r="K191" s="117" t="str">
        <f t="shared" si="5"/>
        <v>00004090100440130240</v>
      </c>
      <c r="L191" s="106" t="s">
        <v>258</v>
      </c>
    </row>
    <row r="192" spans="1:12" s="84" customFormat="1" ht="12.75">
      <c r="A192" s="79" t="s">
        <v>136</v>
      </c>
      <c r="B192" s="78" t="s">
        <v>7</v>
      </c>
      <c r="C192" s="120" t="s">
        <v>66</v>
      </c>
      <c r="D192" s="124" t="s">
        <v>247</v>
      </c>
      <c r="E192" s="198" t="s">
        <v>256</v>
      </c>
      <c r="F192" s="199"/>
      <c r="G192" s="121" t="s">
        <v>137</v>
      </c>
      <c r="H192" s="80">
        <v>86300</v>
      </c>
      <c r="I192" s="81">
        <v>84440</v>
      </c>
      <c r="J192" s="82">
        <f>IF(IF(H192="",0,H192)=0,0,(IF(H192&gt;0,IF(I192&gt;H192,0,H192-I192),IF(I192&gt;H192,H192-I192,0))))</f>
        <v>1860</v>
      </c>
      <c r="K192" s="117" t="str">
        <f t="shared" si="5"/>
        <v>00004090100440130244</v>
      </c>
      <c r="L192" s="83" t="str">
        <f>C192&amp;D192&amp;E192&amp;F192&amp;G192</f>
        <v>00004090100440130244</v>
      </c>
    </row>
    <row r="193" spans="1:12" ht="22.5">
      <c r="A193" s="99" t="s">
        <v>259</v>
      </c>
      <c r="B193" s="100" t="s">
        <v>7</v>
      </c>
      <c r="C193" s="101" t="s">
        <v>66</v>
      </c>
      <c r="D193" s="123" t="s">
        <v>247</v>
      </c>
      <c r="E193" s="196" t="s">
        <v>261</v>
      </c>
      <c r="F193" s="197"/>
      <c r="G193" s="128" t="s">
        <v>66</v>
      </c>
      <c r="H193" s="96">
        <v>3326000</v>
      </c>
      <c r="I193" s="102">
        <v>279714.82</v>
      </c>
      <c r="J193" s="103">
        <v>3046285.18</v>
      </c>
      <c r="K193" s="117" t="str">
        <f t="shared" si="5"/>
        <v>00004090100471520000</v>
      </c>
      <c r="L193" s="106" t="s">
        <v>260</v>
      </c>
    </row>
    <row r="194" spans="1:12" ht="22.5">
      <c r="A194" s="99" t="s">
        <v>131</v>
      </c>
      <c r="B194" s="100" t="s">
        <v>7</v>
      </c>
      <c r="C194" s="101" t="s">
        <v>66</v>
      </c>
      <c r="D194" s="123" t="s">
        <v>247</v>
      </c>
      <c r="E194" s="196" t="s">
        <v>261</v>
      </c>
      <c r="F194" s="197"/>
      <c r="G194" s="128" t="s">
        <v>7</v>
      </c>
      <c r="H194" s="96">
        <v>3326000</v>
      </c>
      <c r="I194" s="102">
        <v>279714.82</v>
      </c>
      <c r="J194" s="103">
        <v>3046285.18</v>
      </c>
      <c r="K194" s="117" t="str">
        <f t="shared" si="5"/>
        <v>00004090100471520200</v>
      </c>
      <c r="L194" s="106" t="s">
        <v>262</v>
      </c>
    </row>
    <row r="195" spans="1:12" ht="33.75">
      <c r="A195" s="99" t="s">
        <v>133</v>
      </c>
      <c r="B195" s="100" t="s">
        <v>7</v>
      </c>
      <c r="C195" s="101" t="s">
        <v>66</v>
      </c>
      <c r="D195" s="123" t="s">
        <v>247</v>
      </c>
      <c r="E195" s="196" t="s">
        <v>261</v>
      </c>
      <c r="F195" s="197"/>
      <c r="G195" s="128" t="s">
        <v>135</v>
      </c>
      <c r="H195" s="96">
        <v>3326000</v>
      </c>
      <c r="I195" s="102">
        <v>279714.82</v>
      </c>
      <c r="J195" s="103">
        <v>3046285.18</v>
      </c>
      <c r="K195" s="117" t="str">
        <f t="shared" si="5"/>
        <v>00004090100471520240</v>
      </c>
      <c r="L195" s="106" t="s">
        <v>263</v>
      </c>
    </row>
    <row r="196" spans="1:12" s="84" customFormat="1" ht="12.75">
      <c r="A196" s="79" t="s">
        <v>136</v>
      </c>
      <c r="B196" s="78" t="s">
        <v>7</v>
      </c>
      <c r="C196" s="120" t="s">
        <v>66</v>
      </c>
      <c r="D196" s="124" t="s">
        <v>247</v>
      </c>
      <c r="E196" s="198" t="s">
        <v>261</v>
      </c>
      <c r="F196" s="199"/>
      <c r="G196" s="121" t="s">
        <v>137</v>
      </c>
      <c r="H196" s="80">
        <v>3326000</v>
      </c>
      <c r="I196" s="81">
        <v>279714.82</v>
      </c>
      <c r="J196" s="82">
        <f>IF(IF(H196="",0,H196)=0,0,(IF(H196&gt;0,IF(I196&gt;H196,0,H196-I196),IF(I196&gt;H196,H196-I196,0))))</f>
        <v>3046285.18</v>
      </c>
      <c r="K196" s="117" t="str">
        <f t="shared" si="5"/>
        <v>00004090100471520244</v>
      </c>
      <c r="L196" s="83" t="str">
        <f>C196&amp;D196&amp;E196&amp;F196&amp;G196</f>
        <v>00004090100471520244</v>
      </c>
    </row>
    <row r="197" spans="1:12" ht="22.5">
      <c r="A197" s="99" t="s">
        <v>264</v>
      </c>
      <c r="B197" s="100" t="s">
        <v>7</v>
      </c>
      <c r="C197" s="101" t="s">
        <v>66</v>
      </c>
      <c r="D197" s="123" t="s">
        <v>247</v>
      </c>
      <c r="E197" s="196" t="s">
        <v>266</v>
      </c>
      <c r="F197" s="197"/>
      <c r="G197" s="128" t="s">
        <v>66</v>
      </c>
      <c r="H197" s="96">
        <v>224668.54</v>
      </c>
      <c r="I197" s="102">
        <v>16129.49</v>
      </c>
      <c r="J197" s="103">
        <v>208539.05</v>
      </c>
      <c r="K197" s="117" t="str">
        <f t="shared" si="5"/>
        <v>000040901004S1520000</v>
      </c>
      <c r="L197" s="106" t="s">
        <v>265</v>
      </c>
    </row>
    <row r="198" spans="1:12" ht="22.5">
      <c r="A198" s="99" t="s">
        <v>131</v>
      </c>
      <c r="B198" s="100" t="s">
        <v>7</v>
      </c>
      <c r="C198" s="101" t="s">
        <v>66</v>
      </c>
      <c r="D198" s="123" t="s">
        <v>247</v>
      </c>
      <c r="E198" s="196" t="s">
        <v>266</v>
      </c>
      <c r="F198" s="197"/>
      <c r="G198" s="128" t="s">
        <v>7</v>
      </c>
      <c r="H198" s="96">
        <v>224668.54</v>
      </c>
      <c r="I198" s="102">
        <v>16129.49</v>
      </c>
      <c r="J198" s="103">
        <v>208539.05</v>
      </c>
      <c r="K198" s="117" t="str">
        <f t="shared" si="5"/>
        <v>000040901004S1520200</v>
      </c>
      <c r="L198" s="106" t="s">
        <v>267</v>
      </c>
    </row>
    <row r="199" spans="1:12" ht="33.75">
      <c r="A199" s="99" t="s">
        <v>133</v>
      </c>
      <c r="B199" s="100" t="s">
        <v>7</v>
      </c>
      <c r="C199" s="101" t="s">
        <v>66</v>
      </c>
      <c r="D199" s="123" t="s">
        <v>247</v>
      </c>
      <c r="E199" s="196" t="s">
        <v>266</v>
      </c>
      <c r="F199" s="197"/>
      <c r="G199" s="128" t="s">
        <v>135</v>
      </c>
      <c r="H199" s="96">
        <v>224668.54</v>
      </c>
      <c r="I199" s="102">
        <v>16129.49</v>
      </c>
      <c r="J199" s="103">
        <v>208539.05</v>
      </c>
      <c r="K199" s="117" t="str">
        <f t="shared" si="5"/>
        <v>000040901004S1520240</v>
      </c>
      <c r="L199" s="106" t="s">
        <v>268</v>
      </c>
    </row>
    <row r="200" spans="1:12" s="84" customFormat="1" ht="12.75">
      <c r="A200" s="79" t="s">
        <v>136</v>
      </c>
      <c r="B200" s="78" t="s">
        <v>7</v>
      </c>
      <c r="C200" s="120" t="s">
        <v>66</v>
      </c>
      <c r="D200" s="124" t="s">
        <v>247</v>
      </c>
      <c r="E200" s="198" t="s">
        <v>266</v>
      </c>
      <c r="F200" s="199"/>
      <c r="G200" s="121" t="s">
        <v>137</v>
      </c>
      <c r="H200" s="80">
        <v>224668.54</v>
      </c>
      <c r="I200" s="81">
        <v>16129.49</v>
      </c>
      <c r="J200" s="82">
        <f>IF(IF(H200="",0,H200)=0,0,(IF(H200&gt;0,IF(I200&gt;H200,0,H200-I200),IF(I200&gt;H200,H200-I200,0))))</f>
        <v>208539.05</v>
      </c>
      <c r="K200" s="117" t="str">
        <f t="shared" si="5"/>
        <v>000040901004S1520244</v>
      </c>
      <c r="L200" s="83" t="str">
        <f>C200&amp;D200&amp;E200&amp;F200&amp;G200</f>
        <v>000040901004S1520244</v>
      </c>
    </row>
    <row r="201" spans="1:12" ht="12.75">
      <c r="A201" s="99" t="s">
        <v>269</v>
      </c>
      <c r="B201" s="100" t="s">
        <v>7</v>
      </c>
      <c r="C201" s="101" t="s">
        <v>66</v>
      </c>
      <c r="D201" s="123" t="s">
        <v>271</v>
      </c>
      <c r="E201" s="196" t="s">
        <v>90</v>
      </c>
      <c r="F201" s="197"/>
      <c r="G201" s="128" t="s">
        <v>66</v>
      </c>
      <c r="H201" s="96">
        <v>7824929.43</v>
      </c>
      <c r="I201" s="102">
        <v>2642518.7</v>
      </c>
      <c r="J201" s="103">
        <v>5182410.73</v>
      </c>
      <c r="K201" s="117" t="str">
        <f t="shared" si="5"/>
        <v>00005000000000000000</v>
      </c>
      <c r="L201" s="106" t="s">
        <v>270</v>
      </c>
    </row>
    <row r="202" spans="1:12" ht="12.75">
      <c r="A202" s="99" t="s">
        <v>272</v>
      </c>
      <c r="B202" s="100" t="s">
        <v>7</v>
      </c>
      <c r="C202" s="101" t="s">
        <v>66</v>
      </c>
      <c r="D202" s="123" t="s">
        <v>274</v>
      </c>
      <c r="E202" s="196" t="s">
        <v>90</v>
      </c>
      <c r="F202" s="197"/>
      <c r="G202" s="128" t="s">
        <v>66</v>
      </c>
      <c r="H202" s="96">
        <v>111600</v>
      </c>
      <c r="I202" s="102">
        <v>110707</v>
      </c>
      <c r="J202" s="103">
        <v>893</v>
      </c>
      <c r="K202" s="117" t="str">
        <f t="shared" si="5"/>
        <v>00005020000000000000</v>
      </c>
      <c r="L202" s="106" t="s">
        <v>273</v>
      </c>
    </row>
    <row r="203" spans="1:12" ht="33.75">
      <c r="A203" s="99" t="s">
        <v>95</v>
      </c>
      <c r="B203" s="100" t="s">
        <v>7</v>
      </c>
      <c r="C203" s="101" t="s">
        <v>66</v>
      </c>
      <c r="D203" s="123" t="s">
        <v>274</v>
      </c>
      <c r="E203" s="196" t="s">
        <v>97</v>
      </c>
      <c r="F203" s="197"/>
      <c r="G203" s="128" t="s">
        <v>66</v>
      </c>
      <c r="H203" s="96">
        <v>111600</v>
      </c>
      <c r="I203" s="102">
        <v>110707</v>
      </c>
      <c r="J203" s="103">
        <v>893</v>
      </c>
      <c r="K203" s="117" t="str">
        <f t="shared" si="5"/>
        <v>00005020100000000000</v>
      </c>
      <c r="L203" s="106" t="s">
        <v>275</v>
      </c>
    </row>
    <row r="204" spans="1:12" ht="33.75">
      <c r="A204" s="99" t="s">
        <v>276</v>
      </c>
      <c r="B204" s="100" t="s">
        <v>7</v>
      </c>
      <c r="C204" s="101" t="s">
        <v>66</v>
      </c>
      <c r="D204" s="123" t="s">
        <v>274</v>
      </c>
      <c r="E204" s="196" t="s">
        <v>278</v>
      </c>
      <c r="F204" s="197"/>
      <c r="G204" s="128" t="s">
        <v>66</v>
      </c>
      <c r="H204" s="96">
        <v>111600</v>
      </c>
      <c r="I204" s="102">
        <v>110707</v>
      </c>
      <c r="J204" s="103">
        <v>893</v>
      </c>
      <c r="K204" s="117" t="str">
        <f t="shared" si="5"/>
        <v>00005020101440150000</v>
      </c>
      <c r="L204" s="106" t="s">
        <v>277</v>
      </c>
    </row>
    <row r="205" spans="1:12" ht="22.5">
      <c r="A205" s="99" t="s">
        <v>131</v>
      </c>
      <c r="B205" s="100" t="s">
        <v>7</v>
      </c>
      <c r="C205" s="101" t="s">
        <v>66</v>
      </c>
      <c r="D205" s="123" t="s">
        <v>274</v>
      </c>
      <c r="E205" s="196" t="s">
        <v>278</v>
      </c>
      <c r="F205" s="197"/>
      <c r="G205" s="128" t="s">
        <v>7</v>
      </c>
      <c r="H205" s="96">
        <v>111600</v>
      </c>
      <c r="I205" s="102">
        <v>110707</v>
      </c>
      <c r="J205" s="103">
        <v>893</v>
      </c>
      <c r="K205" s="117" t="str">
        <f t="shared" si="5"/>
        <v>00005020101440150200</v>
      </c>
      <c r="L205" s="106" t="s">
        <v>279</v>
      </c>
    </row>
    <row r="206" spans="1:12" ht="33.75">
      <c r="A206" s="99" t="s">
        <v>133</v>
      </c>
      <c r="B206" s="100" t="s">
        <v>7</v>
      </c>
      <c r="C206" s="101" t="s">
        <v>66</v>
      </c>
      <c r="D206" s="123" t="s">
        <v>274</v>
      </c>
      <c r="E206" s="196" t="s">
        <v>278</v>
      </c>
      <c r="F206" s="197"/>
      <c r="G206" s="128" t="s">
        <v>135</v>
      </c>
      <c r="H206" s="96">
        <v>111600</v>
      </c>
      <c r="I206" s="102">
        <v>110707</v>
      </c>
      <c r="J206" s="103">
        <v>893</v>
      </c>
      <c r="K206" s="117" t="str">
        <f t="shared" si="5"/>
        <v>00005020101440150240</v>
      </c>
      <c r="L206" s="106" t="s">
        <v>280</v>
      </c>
    </row>
    <row r="207" spans="1:12" s="84" customFormat="1" ht="12.75">
      <c r="A207" s="79" t="s">
        <v>136</v>
      </c>
      <c r="B207" s="78" t="s">
        <v>7</v>
      </c>
      <c r="C207" s="120" t="s">
        <v>66</v>
      </c>
      <c r="D207" s="124" t="s">
        <v>274</v>
      </c>
      <c r="E207" s="198" t="s">
        <v>278</v>
      </c>
      <c r="F207" s="199"/>
      <c r="G207" s="121" t="s">
        <v>137</v>
      </c>
      <c r="H207" s="80">
        <v>111600</v>
      </c>
      <c r="I207" s="81">
        <v>110707</v>
      </c>
      <c r="J207" s="82">
        <f>IF(IF(H207="",0,H207)=0,0,(IF(H207&gt;0,IF(I207&gt;H207,0,H207-I207),IF(I207&gt;H207,H207-I207,0))))</f>
        <v>893</v>
      </c>
      <c r="K207" s="117" t="str">
        <f t="shared" si="5"/>
        <v>00005020101440150244</v>
      </c>
      <c r="L207" s="83" t="str">
        <f>C207&amp;D207&amp;E207&amp;F207&amp;G207</f>
        <v>00005020101440150244</v>
      </c>
    </row>
    <row r="208" spans="1:12" ht="12.75">
      <c r="A208" s="99" t="s">
        <v>281</v>
      </c>
      <c r="B208" s="100" t="s">
        <v>7</v>
      </c>
      <c r="C208" s="101" t="s">
        <v>66</v>
      </c>
      <c r="D208" s="123" t="s">
        <v>283</v>
      </c>
      <c r="E208" s="196" t="s">
        <v>90</v>
      </c>
      <c r="F208" s="197"/>
      <c r="G208" s="128" t="s">
        <v>66</v>
      </c>
      <c r="H208" s="96">
        <v>7713329.43</v>
      </c>
      <c r="I208" s="102">
        <v>2531811.7</v>
      </c>
      <c r="J208" s="103">
        <v>5181517.73</v>
      </c>
      <c r="K208" s="117" t="str">
        <f t="shared" si="5"/>
        <v>00005030000000000000</v>
      </c>
      <c r="L208" s="106" t="s">
        <v>282</v>
      </c>
    </row>
    <row r="209" spans="1:12" ht="33.75">
      <c r="A209" s="99" t="s">
        <v>95</v>
      </c>
      <c r="B209" s="100" t="s">
        <v>7</v>
      </c>
      <c r="C209" s="101" t="s">
        <v>66</v>
      </c>
      <c r="D209" s="123" t="s">
        <v>283</v>
      </c>
      <c r="E209" s="196" t="s">
        <v>97</v>
      </c>
      <c r="F209" s="197"/>
      <c r="G209" s="128" t="s">
        <v>66</v>
      </c>
      <c r="H209" s="96">
        <v>7713329.43</v>
      </c>
      <c r="I209" s="102">
        <v>2531811.7</v>
      </c>
      <c r="J209" s="103">
        <v>5181517.73</v>
      </c>
      <c r="K209" s="117" t="str">
        <f t="shared" si="5"/>
        <v>00005030100000000000</v>
      </c>
      <c r="L209" s="106" t="s">
        <v>284</v>
      </c>
    </row>
    <row r="210" spans="1:12" ht="22.5">
      <c r="A210" s="99" t="s">
        <v>285</v>
      </c>
      <c r="B210" s="100" t="s">
        <v>7</v>
      </c>
      <c r="C210" s="101" t="s">
        <v>66</v>
      </c>
      <c r="D210" s="123" t="s">
        <v>283</v>
      </c>
      <c r="E210" s="196" t="s">
        <v>287</v>
      </c>
      <c r="F210" s="197"/>
      <c r="G210" s="128" t="s">
        <v>66</v>
      </c>
      <c r="H210" s="96">
        <v>1428700</v>
      </c>
      <c r="I210" s="102">
        <v>1323048.7</v>
      </c>
      <c r="J210" s="103">
        <v>105651.3</v>
      </c>
      <c r="K210" s="117" t="str">
        <f t="shared" si="5"/>
        <v>00005030100140010000</v>
      </c>
      <c r="L210" s="106" t="s">
        <v>286</v>
      </c>
    </row>
    <row r="211" spans="1:12" ht="22.5">
      <c r="A211" s="99" t="s">
        <v>131</v>
      </c>
      <c r="B211" s="100" t="s">
        <v>7</v>
      </c>
      <c r="C211" s="101" t="s">
        <v>66</v>
      </c>
      <c r="D211" s="123" t="s">
        <v>283</v>
      </c>
      <c r="E211" s="196" t="s">
        <v>287</v>
      </c>
      <c r="F211" s="197"/>
      <c r="G211" s="128" t="s">
        <v>7</v>
      </c>
      <c r="H211" s="96">
        <v>1428700</v>
      </c>
      <c r="I211" s="102">
        <v>1323048.7</v>
      </c>
      <c r="J211" s="103">
        <v>105651.3</v>
      </c>
      <c r="K211" s="117" t="str">
        <f t="shared" si="5"/>
        <v>00005030100140010200</v>
      </c>
      <c r="L211" s="106" t="s">
        <v>288</v>
      </c>
    </row>
    <row r="212" spans="1:12" ht="33.75">
      <c r="A212" s="99" t="s">
        <v>133</v>
      </c>
      <c r="B212" s="100" t="s">
        <v>7</v>
      </c>
      <c r="C212" s="101" t="s">
        <v>66</v>
      </c>
      <c r="D212" s="123" t="s">
        <v>283</v>
      </c>
      <c r="E212" s="196" t="s">
        <v>287</v>
      </c>
      <c r="F212" s="197"/>
      <c r="G212" s="128" t="s">
        <v>135</v>
      </c>
      <c r="H212" s="96">
        <v>1428700</v>
      </c>
      <c r="I212" s="102">
        <v>1323048.7</v>
      </c>
      <c r="J212" s="103">
        <v>105651.3</v>
      </c>
      <c r="K212" s="117" t="str">
        <f t="shared" si="5"/>
        <v>00005030100140010240</v>
      </c>
      <c r="L212" s="106" t="s">
        <v>289</v>
      </c>
    </row>
    <row r="213" spans="1:12" s="84" customFormat="1" ht="12.75">
      <c r="A213" s="79" t="s">
        <v>136</v>
      </c>
      <c r="B213" s="78" t="s">
        <v>7</v>
      </c>
      <c r="C213" s="120" t="s">
        <v>66</v>
      </c>
      <c r="D213" s="124" t="s">
        <v>283</v>
      </c>
      <c r="E213" s="198" t="s">
        <v>287</v>
      </c>
      <c r="F213" s="199"/>
      <c r="G213" s="121" t="s">
        <v>137</v>
      </c>
      <c r="H213" s="80">
        <v>428700</v>
      </c>
      <c r="I213" s="81">
        <v>411478</v>
      </c>
      <c r="J213" s="82">
        <f>IF(IF(H213="",0,H213)=0,0,(IF(H213&gt;0,IF(I213&gt;H213,0,H213-I213),IF(I213&gt;H213,H213-I213,0))))</f>
        <v>17222</v>
      </c>
      <c r="K213" s="117" t="str">
        <f aca="true" t="shared" si="6" ref="K213:K244">C213&amp;D213&amp;E213&amp;F213&amp;G213</f>
        <v>00005030100140010244</v>
      </c>
      <c r="L213" s="83" t="str">
        <f>C213&amp;D213&amp;E213&amp;F213&amp;G213</f>
        <v>00005030100140010244</v>
      </c>
    </row>
    <row r="214" spans="1:12" s="84" customFormat="1" ht="12.75">
      <c r="A214" s="79" t="s">
        <v>138</v>
      </c>
      <c r="B214" s="78" t="s">
        <v>7</v>
      </c>
      <c r="C214" s="120" t="s">
        <v>66</v>
      </c>
      <c r="D214" s="124" t="s">
        <v>283</v>
      </c>
      <c r="E214" s="198" t="s">
        <v>287</v>
      </c>
      <c r="F214" s="199"/>
      <c r="G214" s="121" t="s">
        <v>139</v>
      </c>
      <c r="H214" s="80">
        <v>1000000</v>
      </c>
      <c r="I214" s="81">
        <v>911570.7</v>
      </c>
      <c r="J214" s="82">
        <f>IF(IF(H214="",0,H214)=0,0,(IF(H214&gt;0,IF(I214&gt;H214,0,H214-I214),IF(I214&gt;H214,H214-I214,0))))</f>
        <v>88429.3</v>
      </c>
      <c r="K214" s="117" t="str">
        <f t="shared" si="6"/>
        <v>00005030100140010247</v>
      </c>
      <c r="L214" s="83" t="str">
        <f>C214&amp;D214&amp;E214&amp;F214&amp;G214</f>
        <v>00005030100140010247</v>
      </c>
    </row>
    <row r="215" spans="1:12" ht="22.5">
      <c r="A215" s="99" t="s">
        <v>290</v>
      </c>
      <c r="B215" s="100" t="s">
        <v>7</v>
      </c>
      <c r="C215" s="101" t="s">
        <v>66</v>
      </c>
      <c r="D215" s="123" t="s">
        <v>283</v>
      </c>
      <c r="E215" s="196" t="s">
        <v>292</v>
      </c>
      <c r="F215" s="197"/>
      <c r="G215" s="128" t="s">
        <v>66</v>
      </c>
      <c r="H215" s="96">
        <v>202153.81</v>
      </c>
      <c r="I215" s="102">
        <v>160240</v>
      </c>
      <c r="J215" s="103">
        <v>41913.81</v>
      </c>
      <c r="K215" s="117" t="str">
        <f t="shared" si="6"/>
        <v>00005030100240020000</v>
      </c>
      <c r="L215" s="106" t="s">
        <v>291</v>
      </c>
    </row>
    <row r="216" spans="1:12" ht="22.5">
      <c r="A216" s="99" t="s">
        <v>131</v>
      </c>
      <c r="B216" s="100" t="s">
        <v>7</v>
      </c>
      <c r="C216" s="101" t="s">
        <v>66</v>
      </c>
      <c r="D216" s="123" t="s">
        <v>283</v>
      </c>
      <c r="E216" s="196" t="s">
        <v>292</v>
      </c>
      <c r="F216" s="197"/>
      <c r="G216" s="128" t="s">
        <v>7</v>
      </c>
      <c r="H216" s="96">
        <v>202153.81</v>
      </c>
      <c r="I216" s="102">
        <v>160240</v>
      </c>
      <c r="J216" s="103">
        <v>41913.81</v>
      </c>
      <c r="K216" s="117" t="str">
        <f t="shared" si="6"/>
        <v>00005030100240020200</v>
      </c>
      <c r="L216" s="106" t="s">
        <v>293</v>
      </c>
    </row>
    <row r="217" spans="1:12" ht="33.75">
      <c r="A217" s="99" t="s">
        <v>133</v>
      </c>
      <c r="B217" s="100" t="s">
        <v>7</v>
      </c>
      <c r="C217" s="101" t="s">
        <v>66</v>
      </c>
      <c r="D217" s="123" t="s">
        <v>283</v>
      </c>
      <c r="E217" s="196" t="s">
        <v>292</v>
      </c>
      <c r="F217" s="197"/>
      <c r="G217" s="128" t="s">
        <v>135</v>
      </c>
      <c r="H217" s="96">
        <v>202153.81</v>
      </c>
      <c r="I217" s="102">
        <v>160240</v>
      </c>
      <c r="J217" s="103">
        <v>41913.81</v>
      </c>
      <c r="K217" s="117" t="str">
        <f t="shared" si="6"/>
        <v>00005030100240020240</v>
      </c>
      <c r="L217" s="106" t="s">
        <v>294</v>
      </c>
    </row>
    <row r="218" spans="1:12" s="84" customFormat="1" ht="12.75">
      <c r="A218" s="79" t="s">
        <v>136</v>
      </c>
      <c r="B218" s="78" t="s">
        <v>7</v>
      </c>
      <c r="C218" s="120" t="s">
        <v>66</v>
      </c>
      <c r="D218" s="124" t="s">
        <v>283</v>
      </c>
      <c r="E218" s="198" t="s">
        <v>292</v>
      </c>
      <c r="F218" s="199"/>
      <c r="G218" s="121" t="s">
        <v>137</v>
      </c>
      <c r="H218" s="80">
        <v>202153.81</v>
      </c>
      <c r="I218" s="81">
        <v>160240</v>
      </c>
      <c r="J218" s="82">
        <f>IF(IF(H218="",0,H218)=0,0,(IF(H218&gt;0,IF(I218&gt;H218,0,H218-I218),IF(I218&gt;H218,H218-I218,0))))</f>
        <v>41913.81</v>
      </c>
      <c r="K218" s="117" t="str">
        <f t="shared" si="6"/>
        <v>00005030100240020244</v>
      </c>
      <c r="L218" s="83" t="str">
        <f>C218&amp;D218&amp;E218&amp;F218&amp;G218</f>
        <v>00005030100240020244</v>
      </c>
    </row>
    <row r="219" spans="1:12" ht="33.75">
      <c r="A219" s="99" t="s">
        <v>295</v>
      </c>
      <c r="B219" s="100" t="s">
        <v>7</v>
      </c>
      <c r="C219" s="101" t="s">
        <v>66</v>
      </c>
      <c r="D219" s="123" t="s">
        <v>283</v>
      </c>
      <c r="E219" s="196" t="s">
        <v>297</v>
      </c>
      <c r="F219" s="197"/>
      <c r="G219" s="128" t="s">
        <v>66</v>
      </c>
      <c r="H219" s="96">
        <v>5731475.62</v>
      </c>
      <c r="I219" s="102">
        <v>698000</v>
      </c>
      <c r="J219" s="103">
        <v>5033475.62</v>
      </c>
      <c r="K219" s="117" t="str">
        <f t="shared" si="6"/>
        <v>000050301002L2990000</v>
      </c>
      <c r="L219" s="106" t="s">
        <v>296</v>
      </c>
    </row>
    <row r="220" spans="1:12" ht="22.5">
      <c r="A220" s="99" t="s">
        <v>131</v>
      </c>
      <c r="B220" s="100" t="s">
        <v>7</v>
      </c>
      <c r="C220" s="101" t="s">
        <v>66</v>
      </c>
      <c r="D220" s="123" t="s">
        <v>283</v>
      </c>
      <c r="E220" s="196" t="s">
        <v>297</v>
      </c>
      <c r="F220" s="197"/>
      <c r="G220" s="128" t="s">
        <v>7</v>
      </c>
      <c r="H220" s="96">
        <v>5731475.62</v>
      </c>
      <c r="I220" s="102">
        <v>698000</v>
      </c>
      <c r="J220" s="103">
        <v>5033475.62</v>
      </c>
      <c r="K220" s="117" t="str">
        <f t="shared" si="6"/>
        <v>000050301002L2990200</v>
      </c>
      <c r="L220" s="106" t="s">
        <v>298</v>
      </c>
    </row>
    <row r="221" spans="1:12" ht="33.75">
      <c r="A221" s="99" t="s">
        <v>133</v>
      </c>
      <c r="B221" s="100" t="s">
        <v>7</v>
      </c>
      <c r="C221" s="101" t="s">
        <v>66</v>
      </c>
      <c r="D221" s="123" t="s">
        <v>283</v>
      </c>
      <c r="E221" s="196" t="s">
        <v>297</v>
      </c>
      <c r="F221" s="197"/>
      <c r="G221" s="128" t="s">
        <v>135</v>
      </c>
      <c r="H221" s="96">
        <v>5731475.62</v>
      </c>
      <c r="I221" s="102">
        <v>698000</v>
      </c>
      <c r="J221" s="103">
        <v>5033475.62</v>
      </c>
      <c r="K221" s="117" t="str">
        <f t="shared" si="6"/>
        <v>000050301002L2990240</v>
      </c>
      <c r="L221" s="106" t="s">
        <v>299</v>
      </c>
    </row>
    <row r="222" spans="1:12" s="84" customFormat="1" ht="12.75">
      <c r="A222" s="79" t="s">
        <v>136</v>
      </c>
      <c r="B222" s="78" t="s">
        <v>7</v>
      </c>
      <c r="C222" s="120" t="s">
        <v>66</v>
      </c>
      <c r="D222" s="124" t="s">
        <v>283</v>
      </c>
      <c r="E222" s="198" t="s">
        <v>297</v>
      </c>
      <c r="F222" s="199"/>
      <c r="G222" s="121" t="s">
        <v>137</v>
      </c>
      <c r="H222" s="80">
        <v>5731475.62</v>
      </c>
      <c r="I222" s="81">
        <v>698000</v>
      </c>
      <c r="J222" s="82">
        <f>IF(IF(H222="",0,H222)=0,0,(IF(H222&gt;0,IF(I222&gt;H222,0,H222-I222),IF(I222&gt;H222,H222-I222,0))))</f>
        <v>5033475.62</v>
      </c>
      <c r="K222" s="117" t="str">
        <f t="shared" si="6"/>
        <v>000050301002L2990244</v>
      </c>
      <c r="L222" s="83" t="str">
        <f>C222&amp;D222&amp;E222&amp;F222&amp;G222</f>
        <v>000050301002L2990244</v>
      </c>
    </row>
    <row r="223" spans="1:12" ht="33.75">
      <c r="A223" s="99" t="s">
        <v>300</v>
      </c>
      <c r="B223" s="100" t="s">
        <v>7</v>
      </c>
      <c r="C223" s="101" t="s">
        <v>66</v>
      </c>
      <c r="D223" s="123" t="s">
        <v>283</v>
      </c>
      <c r="E223" s="196" t="s">
        <v>302</v>
      </c>
      <c r="F223" s="197"/>
      <c r="G223" s="128" t="s">
        <v>66</v>
      </c>
      <c r="H223" s="96">
        <v>262000</v>
      </c>
      <c r="I223" s="102">
        <v>261523</v>
      </c>
      <c r="J223" s="103">
        <v>477</v>
      </c>
      <c r="K223" s="117" t="str">
        <f t="shared" si="6"/>
        <v>00005030100340040000</v>
      </c>
      <c r="L223" s="106" t="s">
        <v>301</v>
      </c>
    </row>
    <row r="224" spans="1:12" ht="22.5">
      <c r="A224" s="99" t="s">
        <v>131</v>
      </c>
      <c r="B224" s="100" t="s">
        <v>7</v>
      </c>
      <c r="C224" s="101" t="s">
        <v>66</v>
      </c>
      <c r="D224" s="123" t="s">
        <v>283</v>
      </c>
      <c r="E224" s="196" t="s">
        <v>302</v>
      </c>
      <c r="F224" s="197"/>
      <c r="G224" s="128" t="s">
        <v>7</v>
      </c>
      <c r="H224" s="96">
        <v>262000</v>
      </c>
      <c r="I224" s="102">
        <v>261523</v>
      </c>
      <c r="J224" s="103">
        <v>477</v>
      </c>
      <c r="K224" s="117" t="str">
        <f t="shared" si="6"/>
        <v>00005030100340040200</v>
      </c>
      <c r="L224" s="106" t="s">
        <v>303</v>
      </c>
    </row>
    <row r="225" spans="1:12" ht="33.75">
      <c r="A225" s="99" t="s">
        <v>133</v>
      </c>
      <c r="B225" s="100" t="s">
        <v>7</v>
      </c>
      <c r="C225" s="101" t="s">
        <v>66</v>
      </c>
      <c r="D225" s="123" t="s">
        <v>283</v>
      </c>
      <c r="E225" s="196" t="s">
        <v>302</v>
      </c>
      <c r="F225" s="197"/>
      <c r="G225" s="128" t="s">
        <v>135</v>
      </c>
      <c r="H225" s="96">
        <v>262000</v>
      </c>
      <c r="I225" s="102">
        <v>261523</v>
      </c>
      <c r="J225" s="103">
        <v>477</v>
      </c>
      <c r="K225" s="117" t="str">
        <f t="shared" si="6"/>
        <v>00005030100340040240</v>
      </c>
      <c r="L225" s="106" t="s">
        <v>304</v>
      </c>
    </row>
    <row r="226" spans="1:12" s="84" customFormat="1" ht="12.75">
      <c r="A226" s="79" t="s">
        <v>136</v>
      </c>
      <c r="B226" s="78" t="s">
        <v>7</v>
      </c>
      <c r="C226" s="120" t="s">
        <v>66</v>
      </c>
      <c r="D226" s="124" t="s">
        <v>283</v>
      </c>
      <c r="E226" s="198" t="s">
        <v>302</v>
      </c>
      <c r="F226" s="199"/>
      <c r="G226" s="121" t="s">
        <v>137</v>
      </c>
      <c r="H226" s="80">
        <v>262000</v>
      </c>
      <c r="I226" s="81">
        <v>261523</v>
      </c>
      <c r="J226" s="82">
        <f>IF(IF(H226="",0,H226)=0,0,(IF(H226&gt;0,IF(I226&gt;H226,0,H226-I226),IF(I226&gt;H226,H226-I226,0))))</f>
        <v>477</v>
      </c>
      <c r="K226" s="117" t="str">
        <f t="shared" si="6"/>
        <v>00005030100340040244</v>
      </c>
      <c r="L226" s="83" t="str">
        <f>C226&amp;D226&amp;E226&amp;F226&amp;G226</f>
        <v>00005030100340040244</v>
      </c>
    </row>
    <row r="227" spans="1:12" ht="22.5">
      <c r="A227" s="99" t="s">
        <v>305</v>
      </c>
      <c r="B227" s="100" t="s">
        <v>7</v>
      </c>
      <c r="C227" s="101" t="s">
        <v>66</v>
      </c>
      <c r="D227" s="123" t="s">
        <v>283</v>
      </c>
      <c r="E227" s="196" t="s">
        <v>307</v>
      </c>
      <c r="F227" s="197"/>
      <c r="G227" s="128" t="s">
        <v>66</v>
      </c>
      <c r="H227" s="96">
        <v>59000</v>
      </c>
      <c r="I227" s="102">
        <v>59000</v>
      </c>
      <c r="J227" s="103">
        <v>0</v>
      </c>
      <c r="K227" s="117" t="str">
        <f t="shared" si="6"/>
        <v>00005030101072090000</v>
      </c>
      <c r="L227" s="106" t="s">
        <v>306</v>
      </c>
    </row>
    <row r="228" spans="1:12" ht="22.5">
      <c r="A228" s="99" t="s">
        <v>131</v>
      </c>
      <c r="B228" s="100" t="s">
        <v>7</v>
      </c>
      <c r="C228" s="101" t="s">
        <v>66</v>
      </c>
      <c r="D228" s="123" t="s">
        <v>283</v>
      </c>
      <c r="E228" s="196" t="s">
        <v>307</v>
      </c>
      <c r="F228" s="197"/>
      <c r="G228" s="128" t="s">
        <v>7</v>
      </c>
      <c r="H228" s="96">
        <v>59000</v>
      </c>
      <c r="I228" s="102">
        <v>59000</v>
      </c>
      <c r="J228" s="103">
        <v>0</v>
      </c>
      <c r="K228" s="117" t="str">
        <f t="shared" si="6"/>
        <v>00005030101072090200</v>
      </c>
      <c r="L228" s="106" t="s">
        <v>308</v>
      </c>
    </row>
    <row r="229" spans="1:12" ht="33.75">
      <c r="A229" s="99" t="s">
        <v>133</v>
      </c>
      <c r="B229" s="100" t="s">
        <v>7</v>
      </c>
      <c r="C229" s="101" t="s">
        <v>66</v>
      </c>
      <c r="D229" s="123" t="s">
        <v>283</v>
      </c>
      <c r="E229" s="196" t="s">
        <v>307</v>
      </c>
      <c r="F229" s="197"/>
      <c r="G229" s="128" t="s">
        <v>135</v>
      </c>
      <c r="H229" s="96">
        <v>59000</v>
      </c>
      <c r="I229" s="102">
        <v>59000</v>
      </c>
      <c r="J229" s="103">
        <v>0</v>
      </c>
      <c r="K229" s="117" t="str">
        <f t="shared" si="6"/>
        <v>00005030101072090240</v>
      </c>
      <c r="L229" s="106" t="s">
        <v>309</v>
      </c>
    </row>
    <row r="230" spans="1:12" s="84" customFormat="1" ht="12.75">
      <c r="A230" s="79" t="s">
        <v>136</v>
      </c>
      <c r="B230" s="78" t="s">
        <v>7</v>
      </c>
      <c r="C230" s="120" t="s">
        <v>66</v>
      </c>
      <c r="D230" s="124" t="s">
        <v>283</v>
      </c>
      <c r="E230" s="198" t="s">
        <v>307</v>
      </c>
      <c r="F230" s="199"/>
      <c r="G230" s="121" t="s">
        <v>137</v>
      </c>
      <c r="H230" s="80">
        <v>59000</v>
      </c>
      <c r="I230" s="81">
        <v>59000</v>
      </c>
      <c r="J230" s="82">
        <f>IF(IF(H230="",0,H230)=0,0,(IF(H230&gt;0,IF(I230&gt;H230,0,H230-I230),IF(I230&gt;H230,H230-I230,0))))</f>
        <v>0</v>
      </c>
      <c r="K230" s="117" t="str">
        <f t="shared" si="6"/>
        <v>00005030101072090244</v>
      </c>
      <c r="L230" s="83" t="str">
        <f>C230&amp;D230&amp;E230&amp;F230&amp;G230</f>
        <v>00005030101072090244</v>
      </c>
    </row>
    <row r="231" spans="1:12" ht="22.5">
      <c r="A231" s="99" t="s">
        <v>310</v>
      </c>
      <c r="B231" s="100" t="s">
        <v>7</v>
      </c>
      <c r="C231" s="101" t="s">
        <v>66</v>
      </c>
      <c r="D231" s="123" t="s">
        <v>283</v>
      </c>
      <c r="E231" s="196" t="s">
        <v>312</v>
      </c>
      <c r="F231" s="197"/>
      <c r="G231" s="128" t="s">
        <v>66</v>
      </c>
      <c r="H231" s="96">
        <v>30000</v>
      </c>
      <c r="I231" s="102">
        <v>30000</v>
      </c>
      <c r="J231" s="103">
        <v>0</v>
      </c>
      <c r="K231" s="117" t="str">
        <f t="shared" si="6"/>
        <v>000050301010S2090000</v>
      </c>
      <c r="L231" s="106" t="s">
        <v>311</v>
      </c>
    </row>
    <row r="232" spans="1:12" ht="22.5">
      <c r="A232" s="99" t="s">
        <v>131</v>
      </c>
      <c r="B232" s="100" t="s">
        <v>7</v>
      </c>
      <c r="C232" s="101" t="s">
        <v>66</v>
      </c>
      <c r="D232" s="123" t="s">
        <v>283</v>
      </c>
      <c r="E232" s="196" t="s">
        <v>312</v>
      </c>
      <c r="F232" s="197"/>
      <c r="G232" s="128" t="s">
        <v>7</v>
      </c>
      <c r="H232" s="96">
        <v>30000</v>
      </c>
      <c r="I232" s="102">
        <v>30000</v>
      </c>
      <c r="J232" s="103">
        <v>0</v>
      </c>
      <c r="K232" s="117" t="str">
        <f t="shared" si="6"/>
        <v>000050301010S2090200</v>
      </c>
      <c r="L232" s="106" t="s">
        <v>313</v>
      </c>
    </row>
    <row r="233" spans="1:12" ht="33.75">
      <c r="A233" s="99" t="s">
        <v>133</v>
      </c>
      <c r="B233" s="100" t="s">
        <v>7</v>
      </c>
      <c r="C233" s="101" t="s">
        <v>66</v>
      </c>
      <c r="D233" s="123" t="s">
        <v>283</v>
      </c>
      <c r="E233" s="196" t="s">
        <v>312</v>
      </c>
      <c r="F233" s="197"/>
      <c r="G233" s="128" t="s">
        <v>135</v>
      </c>
      <c r="H233" s="96">
        <v>30000</v>
      </c>
      <c r="I233" s="102">
        <v>30000</v>
      </c>
      <c r="J233" s="103">
        <v>0</v>
      </c>
      <c r="K233" s="117" t="str">
        <f t="shared" si="6"/>
        <v>000050301010S2090240</v>
      </c>
      <c r="L233" s="106" t="s">
        <v>314</v>
      </c>
    </row>
    <row r="234" spans="1:12" s="84" customFormat="1" ht="12.75">
      <c r="A234" s="79" t="s">
        <v>136</v>
      </c>
      <c r="B234" s="78" t="s">
        <v>7</v>
      </c>
      <c r="C234" s="120" t="s">
        <v>66</v>
      </c>
      <c r="D234" s="124" t="s">
        <v>283</v>
      </c>
      <c r="E234" s="198" t="s">
        <v>312</v>
      </c>
      <c r="F234" s="199"/>
      <c r="G234" s="121" t="s">
        <v>137</v>
      </c>
      <c r="H234" s="80">
        <v>30000</v>
      </c>
      <c r="I234" s="81">
        <v>30000</v>
      </c>
      <c r="J234" s="82">
        <f>IF(IF(H234="",0,H234)=0,0,(IF(H234&gt;0,IF(I234&gt;H234,0,H234-I234),IF(I234&gt;H234,H234-I234,0))))</f>
        <v>0</v>
      </c>
      <c r="K234" s="117" t="str">
        <f t="shared" si="6"/>
        <v>000050301010S2090244</v>
      </c>
      <c r="L234" s="83" t="str">
        <f>C234&amp;D234&amp;E234&amp;F234&amp;G234</f>
        <v>000050301010S2090244</v>
      </c>
    </row>
    <row r="235" spans="1:12" ht="12.75">
      <c r="A235" s="99" t="s">
        <v>315</v>
      </c>
      <c r="B235" s="100" t="s">
        <v>7</v>
      </c>
      <c r="C235" s="101" t="s">
        <v>66</v>
      </c>
      <c r="D235" s="123" t="s">
        <v>317</v>
      </c>
      <c r="E235" s="196" t="s">
        <v>90</v>
      </c>
      <c r="F235" s="197"/>
      <c r="G235" s="128" t="s">
        <v>66</v>
      </c>
      <c r="H235" s="96">
        <v>20000</v>
      </c>
      <c r="I235" s="102">
        <v>15100</v>
      </c>
      <c r="J235" s="103">
        <v>4900</v>
      </c>
      <c r="K235" s="117" t="str">
        <f t="shared" si="6"/>
        <v>00007000000000000000</v>
      </c>
      <c r="L235" s="106" t="s">
        <v>316</v>
      </c>
    </row>
    <row r="236" spans="1:12" ht="22.5">
      <c r="A236" s="99" t="s">
        <v>318</v>
      </c>
      <c r="B236" s="100" t="s">
        <v>7</v>
      </c>
      <c r="C236" s="101" t="s">
        <v>66</v>
      </c>
      <c r="D236" s="123" t="s">
        <v>320</v>
      </c>
      <c r="E236" s="196" t="s">
        <v>90</v>
      </c>
      <c r="F236" s="197"/>
      <c r="G236" s="128" t="s">
        <v>66</v>
      </c>
      <c r="H236" s="96">
        <v>20000</v>
      </c>
      <c r="I236" s="102">
        <v>15100</v>
      </c>
      <c r="J236" s="103">
        <v>4900</v>
      </c>
      <c r="K236" s="117" t="str">
        <f t="shared" si="6"/>
        <v>00007050000000000000</v>
      </c>
      <c r="L236" s="106" t="s">
        <v>319</v>
      </c>
    </row>
    <row r="237" spans="1:12" ht="33.75">
      <c r="A237" s="99" t="s">
        <v>95</v>
      </c>
      <c r="B237" s="100" t="s">
        <v>7</v>
      </c>
      <c r="C237" s="101" t="s">
        <v>66</v>
      </c>
      <c r="D237" s="123" t="s">
        <v>320</v>
      </c>
      <c r="E237" s="196" t="s">
        <v>97</v>
      </c>
      <c r="F237" s="197"/>
      <c r="G237" s="128" t="s">
        <v>66</v>
      </c>
      <c r="H237" s="96">
        <v>20000</v>
      </c>
      <c r="I237" s="102">
        <v>15100</v>
      </c>
      <c r="J237" s="103">
        <v>4900</v>
      </c>
      <c r="K237" s="117" t="str">
        <f t="shared" si="6"/>
        <v>00007050100000000000</v>
      </c>
      <c r="L237" s="106" t="s">
        <v>321</v>
      </c>
    </row>
    <row r="238" spans="1:12" ht="45">
      <c r="A238" s="99" t="s">
        <v>98</v>
      </c>
      <c r="B238" s="100" t="s">
        <v>7</v>
      </c>
      <c r="C238" s="101" t="s">
        <v>66</v>
      </c>
      <c r="D238" s="123" t="s">
        <v>320</v>
      </c>
      <c r="E238" s="196" t="s">
        <v>100</v>
      </c>
      <c r="F238" s="197"/>
      <c r="G238" s="128" t="s">
        <v>66</v>
      </c>
      <c r="H238" s="96">
        <v>20000</v>
      </c>
      <c r="I238" s="102">
        <v>15100</v>
      </c>
      <c r="J238" s="103">
        <v>4900</v>
      </c>
      <c r="K238" s="117" t="str">
        <f t="shared" si="6"/>
        <v>00007050110000000000</v>
      </c>
      <c r="L238" s="106" t="s">
        <v>322</v>
      </c>
    </row>
    <row r="239" spans="1:12" ht="56.25">
      <c r="A239" s="99" t="s">
        <v>323</v>
      </c>
      <c r="B239" s="100" t="s">
        <v>7</v>
      </c>
      <c r="C239" s="101" t="s">
        <v>66</v>
      </c>
      <c r="D239" s="123" t="s">
        <v>320</v>
      </c>
      <c r="E239" s="196" t="s">
        <v>325</v>
      </c>
      <c r="F239" s="197"/>
      <c r="G239" s="128" t="s">
        <v>66</v>
      </c>
      <c r="H239" s="96">
        <v>20000</v>
      </c>
      <c r="I239" s="102">
        <v>15100</v>
      </c>
      <c r="J239" s="103">
        <v>4900</v>
      </c>
      <c r="K239" s="117" t="str">
        <f t="shared" si="6"/>
        <v>00007050110240300000</v>
      </c>
      <c r="L239" s="106" t="s">
        <v>324</v>
      </c>
    </row>
    <row r="240" spans="1:12" ht="22.5">
      <c r="A240" s="99" t="s">
        <v>131</v>
      </c>
      <c r="B240" s="100" t="s">
        <v>7</v>
      </c>
      <c r="C240" s="101" t="s">
        <v>66</v>
      </c>
      <c r="D240" s="123" t="s">
        <v>320</v>
      </c>
      <c r="E240" s="196" t="s">
        <v>325</v>
      </c>
      <c r="F240" s="197"/>
      <c r="G240" s="128" t="s">
        <v>7</v>
      </c>
      <c r="H240" s="96">
        <v>20000</v>
      </c>
      <c r="I240" s="102">
        <v>15100</v>
      </c>
      <c r="J240" s="103">
        <v>4900</v>
      </c>
      <c r="K240" s="117" t="str">
        <f t="shared" si="6"/>
        <v>00007050110240300200</v>
      </c>
      <c r="L240" s="106" t="s">
        <v>326</v>
      </c>
    </row>
    <row r="241" spans="1:12" ht="33.75">
      <c r="A241" s="99" t="s">
        <v>133</v>
      </c>
      <c r="B241" s="100" t="s">
        <v>7</v>
      </c>
      <c r="C241" s="101" t="s">
        <v>66</v>
      </c>
      <c r="D241" s="123" t="s">
        <v>320</v>
      </c>
      <c r="E241" s="196" t="s">
        <v>325</v>
      </c>
      <c r="F241" s="197"/>
      <c r="G241" s="128" t="s">
        <v>135</v>
      </c>
      <c r="H241" s="96">
        <v>20000</v>
      </c>
      <c r="I241" s="102">
        <v>15100</v>
      </c>
      <c r="J241" s="103">
        <v>4900</v>
      </c>
      <c r="K241" s="117" t="str">
        <f t="shared" si="6"/>
        <v>00007050110240300240</v>
      </c>
      <c r="L241" s="106" t="s">
        <v>327</v>
      </c>
    </row>
    <row r="242" spans="1:12" s="84" customFormat="1" ht="12.75">
      <c r="A242" s="79" t="s">
        <v>136</v>
      </c>
      <c r="B242" s="78" t="s">
        <v>7</v>
      </c>
      <c r="C242" s="120" t="s">
        <v>66</v>
      </c>
      <c r="D242" s="124" t="s">
        <v>320</v>
      </c>
      <c r="E242" s="198" t="s">
        <v>325</v>
      </c>
      <c r="F242" s="199"/>
      <c r="G242" s="121" t="s">
        <v>137</v>
      </c>
      <c r="H242" s="80">
        <v>20000</v>
      </c>
      <c r="I242" s="81">
        <v>15100</v>
      </c>
      <c r="J242" s="82">
        <f>IF(IF(H242="",0,H242)=0,0,(IF(H242&gt;0,IF(I242&gt;H242,0,H242-I242),IF(I242&gt;H242,H242-I242,0))))</f>
        <v>4900</v>
      </c>
      <c r="K242" s="117" t="str">
        <f t="shared" si="6"/>
        <v>00007050110240300244</v>
      </c>
      <c r="L242" s="83" t="str">
        <f>C242&amp;D242&amp;E242&amp;F242&amp;G242</f>
        <v>00007050110240300244</v>
      </c>
    </row>
    <row r="243" spans="1:12" ht="12.75">
      <c r="A243" s="99" t="s">
        <v>328</v>
      </c>
      <c r="B243" s="100" t="s">
        <v>7</v>
      </c>
      <c r="C243" s="101" t="s">
        <v>66</v>
      </c>
      <c r="D243" s="123" t="s">
        <v>330</v>
      </c>
      <c r="E243" s="196" t="s">
        <v>90</v>
      </c>
      <c r="F243" s="197"/>
      <c r="G243" s="128" t="s">
        <v>66</v>
      </c>
      <c r="H243" s="96">
        <v>5000</v>
      </c>
      <c r="I243" s="102">
        <v>0</v>
      </c>
      <c r="J243" s="103">
        <v>5000</v>
      </c>
      <c r="K243" s="117" t="str">
        <f t="shared" si="6"/>
        <v>00008000000000000000</v>
      </c>
      <c r="L243" s="106" t="s">
        <v>329</v>
      </c>
    </row>
    <row r="244" spans="1:12" ht="22.5">
      <c r="A244" s="99" t="s">
        <v>331</v>
      </c>
      <c r="B244" s="100" t="s">
        <v>7</v>
      </c>
      <c r="C244" s="101" t="s">
        <v>66</v>
      </c>
      <c r="D244" s="123" t="s">
        <v>333</v>
      </c>
      <c r="E244" s="196" t="s">
        <v>90</v>
      </c>
      <c r="F244" s="197"/>
      <c r="G244" s="128" t="s">
        <v>66</v>
      </c>
      <c r="H244" s="96">
        <v>5000</v>
      </c>
      <c r="I244" s="102">
        <v>0</v>
      </c>
      <c r="J244" s="103">
        <v>5000</v>
      </c>
      <c r="K244" s="117" t="str">
        <f t="shared" si="6"/>
        <v>00008040000000000000</v>
      </c>
      <c r="L244" s="106" t="s">
        <v>332</v>
      </c>
    </row>
    <row r="245" spans="1:12" ht="33.75">
      <c r="A245" s="99" t="s">
        <v>95</v>
      </c>
      <c r="B245" s="100" t="s">
        <v>7</v>
      </c>
      <c r="C245" s="101" t="s">
        <v>66</v>
      </c>
      <c r="D245" s="123" t="s">
        <v>333</v>
      </c>
      <c r="E245" s="196" t="s">
        <v>97</v>
      </c>
      <c r="F245" s="197"/>
      <c r="G245" s="128" t="s">
        <v>66</v>
      </c>
      <c r="H245" s="96">
        <v>5000</v>
      </c>
      <c r="I245" s="102">
        <v>0</v>
      </c>
      <c r="J245" s="103">
        <v>5000</v>
      </c>
      <c r="K245" s="117" t="str">
        <f aca="true" t="shared" si="7" ref="K245:K270">C245&amp;D245&amp;E245&amp;F245&amp;G245</f>
        <v>00008040100000000000</v>
      </c>
      <c r="L245" s="106" t="s">
        <v>334</v>
      </c>
    </row>
    <row r="246" spans="1:12" ht="33.75">
      <c r="A246" s="99" t="s">
        <v>335</v>
      </c>
      <c r="B246" s="100" t="s">
        <v>7</v>
      </c>
      <c r="C246" s="101" t="s">
        <v>66</v>
      </c>
      <c r="D246" s="123" t="s">
        <v>333</v>
      </c>
      <c r="E246" s="196" t="s">
        <v>337</v>
      </c>
      <c r="F246" s="197"/>
      <c r="G246" s="128" t="s">
        <v>66</v>
      </c>
      <c r="H246" s="96">
        <v>5000</v>
      </c>
      <c r="I246" s="102">
        <v>0</v>
      </c>
      <c r="J246" s="103">
        <v>5000</v>
      </c>
      <c r="K246" s="117" t="str">
        <f t="shared" si="7"/>
        <v>00008040100740070000</v>
      </c>
      <c r="L246" s="106" t="s">
        <v>336</v>
      </c>
    </row>
    <row r="247" spans="1:12" ht="22.5">
      <c r="A247" s="99" t="s">
        <v>131</v>
      </c>
      <c r="B247" s="100" t="s">
        <v>7</v>
      </c>
      <c r="C247" s="101" t="s">
        <v>66</v>
      </c>
      <c r="D247" s="123" t="s">
        <v>333</v>
      </c>
      <c r="E247" s="196" t="s">
        <v>337</v>
      </c>
      <c r="F247" s="197"/>
      <c r="G247" s="128" t="s">
        <v>7</v>
      </c>
      <c r="H247" s="96">
        <v>5000</v>
      </c>
      <c r="I247" s="102">
        <v>0</v>
      </c>
      <c r="J247" s="103">
        <v>5000</v>
      </c>
      <c r="K247" s="117" t="str">
        <f t="shared" si="7"/>
        <v>00008040100740070200</v>
      </c>
      <c r="L247" s="106" t="s">
        <v>338</v>
      </c>
    </row>
    <row r="248" spans="1:12" ht="33.75">
      <c r="A248" s="99" t="s">
        <v>133</v>
      </c>
      <c r="B248" s="100" t="s">
        <v>7</v>
      </c>
      <c r="C248" s="101" t="s">
        <v>66</v>
      </c>
      <c r="D248" s="123" t="s">
        <v>333</v>
      </c>
      <c r="E248" s="196" t="s">
        <v>337</v>
      </c>
      <c r="F248" s="197"/>
      <c r="G248" s="128" t="s">
        <v>135</v>
      </c>
      <c r="H248" s="96">
        <v>5000</v>
      </c>
      <c r="I248" s="102">
        <v>0</v>
      </c>
      <c r="J248" s="103">
        <v>5000</v>
      </c>
      <c r="K248" s="117" t="str">
        <f t="shared" si="7"/>
        <v>00008040100740070240</v>
      </c>
      <c r="L248" s="106" t="s">
        <v>339</v>
      </c>
    </row>
    <row r="249" spans="1:12" s="84" customFormat="1" ht="12.75">
      <c r="A249" s="79" t="s">
        <v>136</v>
      </c>
      <c r="B249" s="78" t="s">
        <v>7</v>
      </c>
      <c r="C249" s="120" t="s">
        <v>66</v>
      </c>
      <c r="D249" s="124" t="s">
        <v>333</v>
      </c>
      <c r="E249" s="198" t="s">
        <v>337</v>
      </c>
      <c r="F249" s="199"/>
      <c r="G249" s="121" t="s">
        <v>137</v>
      </c>
      <c r="H249" s="80">
        <v>5000</v>
      </c>
      <c r="I249" s="81">
        <v>0</v>
      </c>
      <c r="J249" s="82">
        <f>IF(IF(H249="",0,H249)=0,0,(IF(H249&gt;0,IF(I249&gt;H249,0,H249-I249),IF(I249&gt;H249,H249-I249,0))))</f>
        <v>5000</v>
      </c>
      <c r="K249" s="117" t="str">
        <f t="shared" si="7"/>
        <v>00008040100740070244</v>
      </c>
      <c r="L249" s="83" t="str">
        <f>C249&amp;D249&amp;E249&amp;F249&amp;G249</f>
        <v>00008040100740070244</v>
      </c>
    </row>
    <row r="250" spans="1:12" ht="12.75">
      <c r="A250" s="99" t="s">
        <v>340</v>
      </c>
      <c r="B250" s="100" t="s">
        <v>7</v>
      </c>
      <c r="C250" s="101" t="s">
        <v>66</v>
      </c>
      <c r="D250" s="123" t="s">
        <v>342</v>
      </c>
      <c r="E250" s="196" t="s">
        <v>90</v>
      </c>
      <c r="F250" s="197"/>
      <c r="G250" s="128" t="s">
        <v>66</v>
      </c>
      <c r="H250" s="96">
        <v>150868.68</v>
      </c>
      <c r="I250" s="102">
        <v>113151.51</v>
      </c>
      <c r="J250" s="103">
        <v>37717.17</v>
      </c>
      <c r="K250" s="117" t="str">
        <f t="shared" si="7"/>
        <v>00010000000000000000</v>
      </c>
      <c r="L250" s="106" t="s">
        <v>341</v>
      </c>
    </row>
    <row r="251" spans="1:12" ht="12.75">
      <c r="A251" s="99" t="s">
        <v>343</v>
      </c>
      <c r="B251" s="100" t="s">
        <v>7</v>
      </c>
      <c r="C251" s="101" t="s">
        <v>66</v>
      </c>
      <c r="D251" s="123" t="s">
        <v>345</v>
      </c>
      <c r="E251" s="196" t="s">
        <v>90</v>
      </c>
      <c r="F251" s="197"/>
      <c r="G251" s="128" t="s">
        <v>66</v>
      </c>
      <c r="H251" s="96">
        <v>150868.68</v>
      </c>
      <c r="I251" s="102">
        <v>113151.51</v>
      </c>
      <c r="J251" s="103">
        <v>37717.17</v>
      </c>
      <c r="K251" s="117" t="str">
        <f t="shared" si="7"/>
        <v>00010010000000000000</v>
      </c>
      <c r="L251" s="106" t="s">
        <v>344</v>
      </c>
    </row>
    <row r="252" spans="1:12" ht="12.75">
      <c r="A252" s="99" t="s">
        <v>174</v>
      </c>
      <c r="B252" s="100" t="s">
        <v>7</v>
      </c>
      <c r="C252" s="101" t="s">
        <v>66</v>
      </c>
      <c r="D252" s="123" t="s">
        <v>345</v>
      </c>
      <c r="E252" s="196" t="s">
        <v>176</v>
      </c>
      <c r="F252" s="197"/>
      <c r="G252" s="128" t="s">
        <v>66</v>
      </c>
      <c r="H252" s="96">
        <v>150868.68</v>
      </c>
      <c r="I252" s="102">
        <v>113151.51</v>
      </c>
      <c r="J252" s="103">
        <v>37717.17</v>
      </c>
      <c r="K252" s="117" t="str">
        <f t="shared" si="7"/>
        <v>00010011200000000000</v>
      </c>
      <c r="L252" s="106" t="s">
        <v>346</v>
      </c>
    </row>
    <row r="253" spans="1:12" ht="22.5">
      <c r="A253" s="99" t="s">
        <v>347</v>
      </c>
      <c r="B253" s="100" t="s">
        <v>7</v>
      </c>
      <c r="C253" s="101" t="s">
        <v>66</v>
      </c>
      <c r="D253" s="123" t="s">
        <v>345</v>
      </c>
      <c r="E253" s="196" t="s">
        <v>349</v>
      </c>
      <c r="F253" s="197"/>
      <c r="G253" s="128" t="s">
        <v>66</v>
      </c>
      <c r="H253" s="96">
        <v>150868.68</v>
      </c>
      <c r="I253" s="102">
        <v>113151.51</v>
      </c>
      <c r="J253" s="103">
        <v>37717.17</v>
      </c>
      <c r="K253" s="117" t="str">
        <f t="shared" si="7"/>
        <v>00010011200040003000</v>
      </c>
      <c r="L253" s="106" t="s">
        <v>348</v>
      </c>
    </row>
    <row r="254" spans="1:12" ht="12.75">
      <c r="A254" s="99" t="s">
        <v>350</v>
      </c>
      <c r="B254" s="100" t="s">
        <v>7</v>
      </c>
      <c r="C254" s="101" t="s">
        <v>66</v>
      </c>
      <c r="D254" s="123" t="s">
        <v>345</v>
      </c>
      <c r="E254" s="196" t="s">
        <v>349</v>
      </c>
      <c r="F254" s="197"/>
      <c r="G254" s="128" t="s">
        <v>352</v>
      </c>
      <c r="H254" s="96">
        <v>150868.68</v>
      </c>
      <c r="I254" s="102">
        <v>113151.51</v>
      </c>
      <c r="J254" s="103">
        <v>37717.17</v>
      </c>
      <c r="K254" s="117" t="str">
        <f t="shared" si="7"/>
        <v>00010011200040003300</v>
      </c>
      <c r="L254" s="106" t="s">
        <v>351</v>
      </c>
    </row>
    <row r="255" spans="1:12" ht="22.5">
      <c r="A255" s="99" t="s">
        <v>353</v>
      </c>
      <c r="B255" s="100" t="s">
        <v>7</v>
      </c>
      <c r="C255" s="101" t="s">
        <v>66</v>
      </c>
      <c r="D255" s="123" t="s">
        <v>345</v>
      </c>
      <c r="E255" s="196" t="s">
        <v>349</v>
      </c>
      <c r="F255" s="197"/>
      <c r="G255" s="128" t="s">
        <v>355</v>
      </c>
      <c r="H255" s="96">
        <v>150868.68</v>
      </c>
      <c r="I255" s="102">
        <v>113151.51</v>
      </c>
      <c r="J255" s="103">
        <v>37717.17</v>
      </c>
      <c r="K255" s="117" t="str">
        <f t="shared" si="7"/>
        <v>00010011200040003310</v>
      </c>
      <c r="L255" s="106" t="s">
        <v>354</v>
      </c>
    </row>
    <row r="256" spans="1:12" s="84" customFormat="1" ht="12.75">
      <c r="A256" s="79" t="s">
        <v>356</v>
      </c>
      <c r="B256" s="78" t="s">
        <v>7</v>
      </c>
      <c r="C256" s="120" t="s">
        <v>66</v>
      </c>
      <c r="D256" s="124" t="s">
        <v>345</v>
      </c>
      <c r="E256" s="198" t="s">
        <v>349</v>
      </c>
      <c r="F256" s="199"/>
      <c r="G256" s="121" t="s">
        <v>357</v>
      </c>
      <c r="H256" s="80">
        <v>150868.68</v>
      </c>
      <c r="I256" s="81">
        <v>113151.51</v>
      </c>
      <c r="J256" s="82">
        <f>IF(IF(H256="",0,H256)=0,0,(IF(H256&gt;0,IF(I256&gt;H256,0,H256-I256),IF(I256&gt;H256,H256-I256,0))))</f>
        <v>37717.17</v>
      </c>
      <c r="K256" s="117" t="str">
        <f t="shared" si="7"/>
        <v>00010011200040003312</v>
      </c>
      <c r="L256" s="83" t="str">
        <f>C256&amp;D256&amp;E256&amp;F256&amp;G256</f>
        <v>00010011200040003312</v>
      </c>
    </row>
    <row r="257" spans="1:12" ht="12.75">
      <c r="A257" s="99" t="s">
        <v>358</v>
      </c>
      <c r="B257" s="100" t="s">
        <v>7</v>
      </c>
      <c r="C257" s="101" t="s">
        <v>66</v>
      </c>
      <c r="D257" s="123" t="s">
        <v>360</v>
      </c>
      <c r="E257" s="196" t="s">
        <v>90</v>
      </c>
      <c r="F257" s="197"/>
      <c r="G257" s="128" t="s">
        <v>66</v>
      </c>
      <c r="H257" s="96">
        <v>1779.63</v>
      </c>
      <c r="I257" s="102">
        <v>220</v>
      </c>
      <c r="J257" s="103">
        <v>1559.63</v>
      </c>
      <c r="K257" s="117" t="str">
        <f t="shared" si="7"/>
        <v>00011000000000000000</v>
      </c>
      <c r="L257" s="106" t="s">
        <v>359</v>
      </c>
    </row>
    <row r="258" spans="1:12" ht="12.75">
      <c r="A258" s="99" t="s">
        <v>361</v>
      </c>
      <c r="B258" s="100" t="s">
        <v>7</v>
      </c>
      <c r="C258" s="101" t="s">
        <v>66</v>
      </c>
      <c r="D258" s="123" t="s">
        <v>363</v>
      </c>
      <c r="E258" s="196" t="s">
        <v>90</v>
      </c>
      <c r="F258" s="197"/>
      <c r="G258" s="128" t="s">
        <v>66</v>
      </c>
      <c r="H258" s="96">
        <v>1779.63</v>
      </c>
      <c r="I258" s="102">
        <v>220</v>
      </c>
      <c r="J258" s="103">
        <v>1559.63</v>
      </c>
      <c r="K258" s="117" t="str">
        <f t="shared" si="7"/>
        <v>00011010000000000000</v>
      </c>
      <c r="L258" s="106" t="s">
        <v>362</v>
      </c>
    </row>
    <row r="259" spans="1:12" ht="33.75">
      <c r="A259" s="99" t="s">
        <v>95</v>
      </c>
      <c r="B259" s="100" t="s">
        <v>7</v>
      </c>
      <c r="C259" s="101" t="s">
        <v>66</v>
      </c>
      <c r="D259" s="123" t="s">
        <v>363</v>
      </c>
      <c r="E259" s="196" t="s">
        <v>97</v>
      </c>
      <c r="F259" s="197"/>
      <c r="G259" s="128" t="s">
        <v>66</v>
      </c>
      <c r="H259" s="96">
        <v>1779.63</v>
      </c>
      <c r="I259" s="102">
        <v>220</v>
      </c>
      <c r="J259" s="103">
        <v>1559.63</v>
      </c>
      <c r="K259" s="117" t="str">
        <f t="shared" si="7"/>
        <v>00011010100000000000</v>
      </c>
      <c r="L259" s="106" t="s">
        <v>364</v>
      </c>
    </row>
    <row r="260" spans="1:12" ht="33.75">
      <c r="A260" s="99" t="s">
        <v>335</v>
      </c>
      <c r="B260" s="100" t="s">
        <v>7</v>
      </c>
      <c r="C260" s="101" t="s">
        <v>66</v>
      </c>
      <c r="D260" s="123" t="s">
        <v>363</v>
      </c>
      <c r="E260" s="196" t="s">
        <v>337</v>
      </c>
      <c r="F260" s="197"/>
      <c r="G260" s="128" t="s">
        <v>66</v>
      </c>
      <c r="H260" s="96">
        <v>1779.63</v>
      </c>
      <c r="I260" s="102">
        <v>220</v>
      </c>
      <c r="J260" s="103">
        <v>1559.63</v>
      </c>
      <c r="K260" s="117" t="str">
        <f t="shared" si="7"/>
        <v>00011010100740070000</v>
      </c>
      <c r="L260" s="106" t="s">
        <v>365</v>
      </c>
    </row>
    <row r="261" spans="1:12" ht="22.5">
      <c r="A261" s="99" t="s">
        <v>131</v>
      </c>
      <c r="B261" s="100" t="s">
        <v>7</v>
      </c>
      <c r="C261" s="101" t="s">
        <v>66</v>
      </c>
      <c r="D261" s="123" t="s">
        <v>363</v>
      </c>
      <c r="E261" s="196" t="s">
        <v>337</v>
      </c>
      <c r="F261" s="197"/>
      <c r="G261" s="128" t="s">
        <v>7</v>
      </c>
      <c r="H261" s="96">
        <v>1779.63</v>
      </c>
      <c r="I261" s="102">
        <v>220</v>
      </c>
      <c r="J261" s="103">
        <v>1559.63</v>
      </c>
      <c r="K261" s="117" t="str">
        <f t="shared" si="7"/>
        <v>00011010100740070200</v>
      </c>
      <c r="L261" s="106" t="s">
        <v>366</v>
      </c>
    </row>
    <row r="262" spans="1:12" ht="33.75">
      <c r="A262" s="99" t="s">
        <v>133</v>
      </c>
      <c r="B262" s="100" t="s">
        <v>7</v>
      </c>
      <c r="C262" s="101" t="s">
        <v>66</v>
      </c>
      <c r="D262" s="123" t="s">
        <v>363</v>
      </c>
      <c r="E262" s="196" t="s">
        <v>337</v>
      </c>
      <c r="F262" s="197"/>
      <c r="G262" s="128" t="s">
        <v>135</v>
      </c>
      <c r="H262" s="96">
        <v>1779.63</v>
      </c>
      <c r="I262" s="102">
        <v>220</v>
      </c>
      <c r="J262" s="103">
        <v>1559.63</v>
      </c>
      <c r="K262" s="117" t="str">
        <f t="shared" si="7"/>
        <v>00011010100740070240</v>
      </c>
      <c r="L262" s="106" t="s">
        <v>367</v>
      </c>
    </row>
    <row r="263" spans="1:12" s="84" customFormat="1" ht="12.75">
      <c r="A263" s="79" t="s">
        <v>136</v>
      </c>
      <c r="B263" s="78" t="s">
        <v>7</v>
      </c>
      <c r="C263" s="120" t="s">
        <v>66</v>
      </c>
      <c r="D263" s="124" t="s">
        <v>363</v>
      </c>
      <c r="E263" s="198" t="s">
        <v>337</v>
      </c>
      <c r="F263" s="199"/>
      <c r="G263" s="121" t="s">
        <v>137</v>
      </c>
      <c r="H263" s="80">
        <v>1779.63</v>
      </c>
      <c r="I263" s="81">
        <v>220</v>
      </c>
      <c r="J263" s="82">
        <f>IF(IF(H263="",0,H263)=0,0,(IF(H263&gt;0,IF(I263&gt;H263,0,H263-I263),IF(I263&gt;H263,H263-I263,0))))</f>
        <v>1559.63</v>
      </c>
      <c r="K263" s="117" t="str">
        <f t="shared" si="7"/>
        <v>00011010100740070244</v>
      </c>
      <c r="L263" s="83" t="str">
        <f>C263&amp;D263&amp;E263&amp;F263&amp;G263</f>
        <v>00011010100740070244</v>
      </c>
    </row>
    <row r="264" spans="1:12" ht="12.75">
      <c r="A264" s="99" t="s">
        <v>368</v>
      </c>
      <c r="B264" s="100" t="s">
        <v>7</v>
      </c>
      <c r="C264" s="101" t="s">
        <v>66</v>
      </c>
      <c r="D264" s="123" t="s">
        <v>370</v>
      </c>
      <c r="E264" s="196" t="s">
        <v>90</v>
      </c>
      <c r="F264" s="197"/>
      <c r="G264" s="128" t="s">
        <v>66</v>
      </c>
      <c r="H264" s="96">
        <v>5000</v>
      </c>
      <c r="I264" s="102">
        <v>800</v>
      </c>
      <c r="J264" s="103">
        <v>4200</v>
      </c>
      <c r="K264" s="117" t="str">
        <f t="shared" si="7"/>
        <v>00012000000000000000</v>
      </c>
      <c r="L264" s="106" t="s">
        <v>369</v>
      </c>
    </row>
    <row r="265" spans="1:12" ht="12.75">
      <c r="A265" s="99" t="s">
        <v>371</v>
      </c>
      <c r="B265" s="100" t="s">
        <v>7</v>
      </c>
      <c r="C265" s="101" t="s">
        <v>66</v>
      </c>
      <c r="D265" s="123" t="s">
        <v>373</v>
      </c>
      <c r="E265" s="196" t="s">
        <v>90</v>
      </c>
      <c r="F265" s="197"/>
      <c r="G265" s="128" t="s">
        <v>66</v>
      </c>
      <c r="H265" s="96">
        <v>5000</v>
      </c>
      <c r="I265" s="102">
        <v>800</v>
      </c>
      <c r="J265" s="103">
        <v>4200</v>
      </c>
      <c r="K265" s="117" t="str">
        <f t="shared" si="7"/>
        <v>00012020000000000000</v>
      </c>
      <c r="L265" s="106" t="s">
        <v>372</v>
      </c>
    </row>
    <row r="266" spans="1:12" ht="33.75">
      <c r="A266" s="99" t="s">
        <v>95</v>
      </c>
      <c r="B266" s="100" t="s">
        <v>7</v>
      </c>
      <c r="C266" s="101" t="s">
        <v>66</v>
      </c>
      <c r="D266" s="123" t="s">
        <v>373</v>
      </c>
      <c r="E266" s="196" t="s">
        <v>97</v>
      </c>
      <c r="F266" s="197"/>
      <c r="G266" s="128" t="s">
        <v>66</v>
      </c>
      <c r="H266" s="96">
        <v>5000</v>
      </c>
      <c r="I266" s="102">
        <v>800</v>
      </c>
      <c r="J266" s="103">
        <v>4200</v>
      </c>
      <c r="K266" s="117" t="str">
        <f t="shared" si="7"/>
        <v>00012020100000000000</v>
      </c>
      <c r="L266" s="106" t="s">
        <v>374</v>
      </c>
    </row>
    <row r="267" spans="1:12" ht="33.75">
      <c r="A267" s="99" t="s">
        <v>375</v>
      </c>
      <c r="B267" s="100" t="s">
        <v>7</v>
      </c>
      <c r="C267" s="101" t="s">
        <v>66</v>
      </c>
      <c r="D267" s="123" t="s">
        <v>373</v>
      </c>
      <c r="E267" s="196" t="s">
        <v>377</v>
      </c>
      <c r="F267" s="197"/>
      <c r="G267" s="128" t="s">
        <v>66</v>
      </c>
      <c r="H267" s="96">
        <v>5000</v>
      </c>
      <c r="I267" s="102">
        <v>800</v>
      </c>
      <c r="J267" s="103">
        <v>4200</v>
      </c>
      <c r="K267" s="117" t="str">
        <f t="shared" si="7"/>
        <v>00012020101140080000</v>
      </c>
      <c r="L267" s="106" t="s">
        <v>376</v>
      </c>
    </row>
    <row r="268" spans="1:12" ht="22.5">
      <c r="A268" s="99" t="s">
        <v>131</v>
      </c>
      <c r="B268" s="100" t="s">
        <v>7</v>
      </c>
      <c r="C268" s="101" t="s">
        <v>66</v>
      </c>
      <c r="D268" s="123" t="s">
        <v>373</v>
      </c>
      <c r="E268" s="196" t="s">
        <v>377</v>
      </c>
      <c r="F268" s="197"/>
      <c r="G268" s="128" t="s">
        <v>7</v>
      </c>
      <c r="H268" s="96">
        <v>5000</v>
      </c>
      <c r="I268" s="102">
        <v>800</v>
      </c>
      <c r="J268" s="103">
        <v>4200</v>
      </c>
      <c r="K268" s="117" t="str">
        <f t="shared" si="7"/>
        <v>00012020101140080200</v>
      </c>
      <c r="L268" s="106" t="s">
        <v>378</v>
      </c>
    </row>
    <row r="269" spans="1:12" ht="33.75">
      <c r="A269" s="99" t="s">
        <v>133</v>
      </c>
      <c r="B269" s="100" t="s">
        <v>7</v>
      </c>
      <c r="C269" s="101" t="s">
        <v>66</v>
      </c>
      <c r="D269" s="123" t="s">
        <v>373</v>
      </c>
      <c r="E269" s="196" t="s">
        <v>377</v>
      </c>
      <c r="F269" s="197"/>
      <c r="G269" s="128" t="s">
        <v>135</v>
      </c>
      <c r="H269" s="96">
        <v>5000</v>
      </c>
      <c r="I269" s="102">
        <v>800</v>
      </c>
      <c r="J269" s="103">
        <v>4200</v>
      </c>
      <c r="K269" s="117" t="str">
        <f t="shared" si="7"/>
        <v>00012020101140080240</v>
      </c>
      <c r="L269" s="106" t="s">
        <v>379</v>
      </c>
    </row>
    <row r="270" spans="1:12" s="84" customFormat="1" ht="12.75">
      <c r="A270" s="79" t="s">
        <v>136</v>
      </c>
      <c r="B270" s="78" t="s">
        <v>7</v>
      </c>
      <c r="C270" s="120" t="s">
        <v>66</v>
      </c>
      <c r="D270" s="124" t="s">
        <v>373</v>
      </c>
      <c r="E270" s="198" t="s">
        <v>377</v>
      </c>
      <c r="F270" s="199"/>
      <c r="G270" s="121" t="s">
        <v>137</v>
      </c>
      <c r="H270" s="80">
        <v>5000</v>
      </c>
      <c r="I270" s="81">
        <v>800</v>
      </c>
      <c r="J270" s="82">
        <f>IF(IF(H270="",0,H270)=0,0,(IF(H270&gt;0,IF(I270&gt;H270,0,H270-I270),IF(I270&gt;H270,H270-I270,0))))</f>
        <v>4200</v>
      </c>
      <c r="K270" s="117" t="str">
        <f t="shared" si="7"/>
        <v>00012020101140080244</v>
      </c>
      <c r="L270" s="83" t="str">
        <f>C270&amp;D270&amp;E270&amp;F270&amp;G270</f>
        <v>00012020101140080244</v>
      </c>
    </row>
    <row r="271" spans="1:11" ht="5.25" customHeight="1" hidden="1" thickBot="1">
      <c r="A271" s="18"/>
      <c r="B271" s="30"/>
      <c r="C271" s="31"/>
      <c r="D271" s="31"/>
      <c r="E271" s="31"/>
      <c r="F271" s="31"/>
      <c r="G271" s="31"/>
      <c r="H271" s="47"/>
      <c r="I271" s="48"/>
      <c r="J271" s="53"/>
      <c r="K271" s="115"/>
    </row>
    <row r="272" spans="1:11" ht="13.5" thickBot="1">
      <c r="A272" s="26"/>
      <c r="B272" s="26"/>
      <c r="C272" s="22"/>
      <c r="D272" s="22"/>
      <c r="E272" s="22"/>
      <c r="F272" s="22"/>
      <c r="G272" s="22"/>
      <c r="H272" s="46"/>
      <c r="I272" s="46"/>
      <c r="J272" s="46"/>
      <c r="K272" s="46"/>
    </row>
    <row r="273" spans="1:10" ht="28.5" customHeight="1" thickBot="1">
      <c r="A273" s="41" t="s">
        <v>18</v>
      </c>
      <c r="B273" s="42">
        <v>450</v>
      </c>
      <c r="C273" s="200" t="s">
        <v>17</v>
      </c>
      <c r="D273" s="201"/>
      <c r="E273" s="201"/>
      <c r="F273" s="201"/>
      <c r="G273" s="202"/>
      <c r="H273" s="54">
        <f>0-H281</f>
        <v>-90000</v>
      </c>
      <c r="I273" s="54">
        <f>I15-I83</f>
        <v>2890058.78</v>
      </c>
      <c r="J273" s="92" t="s">
        <v>17</v>
      </c>
    </row>
    <row r="274" spans="1:10" ht="12.75">
      <c r="A274" s="26"/>
      <c r="B274" s="29"/>
      <c r="C274" s="22"/>
      <c r="D274" s="22"/>
      <c r="E274" s="22"/>
      <c r="F274" s="22"/>
      <c r="G274" s="22"/>
      <c r="H274" s="22"/>
      <c r="I274" s="22"/>
      <c r="J274" s="22"/>
    </row>
    <row r="275" spans="1:11" ht="15">
      <c r="A275" s="189" t="s">
        <v>31</v>
      </c>
      <c r="B275" s="189"/>
      <c r="C275" s="189"/>
      <c r="D275" s="189"/>
      <c r="E275" s="189"/>
      <c r="F275" s="189"/>
      <c r="G275" s="189"/>
      <c r="H275" s="189"/>
      <c r="I275" s="189"/>
      <c r="J275" s="189"/>
      <c r="K275" s="112"/>
    </row>
    <row r="276" spans="1:11" ht="12.75">
      <c r="A276" s="8"/>
      <c r="B276" s="25"/>
      <c r="C276" s="9"/>
      <c r="D276" s="9"/>
      <c r="E276" s="9"/>
      <c r="F276" s="9"/>
      <c r="G276" s="9"/>
      <c r="H276" s="10"/>
      <c r="I276" s="10"/>
      <c r="J276" s="40" t="s">
        <v>27</v>
      </c>
      <c r="K276" s="40"/>
    </row>
    <row r="277" spans="1:11" ht="16.5" customHeight="1">
      <c r="A277" s="156" t="s">
        <v>38</v>
      </c>
      <c r="B277" s="156" t="s">
        <v>39</v>
      </c>
      <c r="C277" s="159" t="s">
        <v>44</v>
      </c>
      <c r="D277" s="160"/>
      <c r="E277" s="160"/>
      <c r="F277" s="160"/>
      <c r="G277" s="161"/>
      <c r="H277" s="156" t="s">
        <v>41</v>
      </c>
      <c r="I277" s="156" t="s">
        <v>23</v>
      </c>
      <c r="J277" s="156" t="s">
        <v>42</v>
      </c>
      <c r="K277" s="113"/>
    </row>
    <row r="278" spans="1:11" ht="16.5" customHeight="1">
      <c r="A278" s="157"/>
      <c r="B278" s="157"/>
      <c r="C278" s="162"/>
      <c r="D278" s="163"/>
      <c r="E278" s="163"/>
      <c r="F278" s="163"/>
      <c r="G278" s="164"/>
      <c r="H278" s="157"/>
      <c r="I278" s="157"/>
      <c r="J278" s="157"/>
      <c r="K278" s="113"/>
    </row>
    <row r="279" spans="1:11" ht="16.5" customHeight="1">
      <c r="A279" s="158"/>
      <c r="B279" s="158"/>
      <c r="C279" s="165"/>
      <c r="D279" s="166"/>
      <c r="E279" s="166"/>
      <c r="F279" s="166"/>
      <c r="G279" s="167"/>
      <c r="H279" s="158"/>
      <c r="I279" s="158"/>
      <c r="J279" s="158"/>
      <c r="K279" s="113"/>
    </row>
    <row r="280" spans="1:11" ht="13.5" thickBot="1">
      <c r="A280" s="70">
        <v>1</v>
      </c>
      <c r="B280" s="12">
        <v>2</v>
      </c>
      <c r="C280" s="168">
        <v>3</v>
      </c>
      <c r="D280" s="169"/>
      <c r="E280" s="169"/>
      <c r="F280" s="169"/>
      <c r="G280" s="170"/>
      <c r="H280" s="13" t="s">
        <v>2</v>
      </c>
      <c r="I280" s="13" t="s">
        <v>25</v>
      </c>
      <c r="J280" s="13" t="s">
        <v>26</v>
      </c>
      <c r="K280" s="114"/>
    </row>
    <row r="281" spans="1:10" ht="12.75" customHeight="1">
      <c r="A281" s="74" t="s">
        <v>32</v>
      </c>
      <c r="B281" s="38" t="s">
        <v>8</v>
      </c>
      <c r="C281" s="171" t="s">
        <v>17</v>
      </c>
      <c r="D281" s="172"/>
      <c r="E281" s="172"/>
      <c r="F281" s="172"/>
      <c r="G281" s="173"/>
      <c r="H281" s="66">
        <f>H283+H288+H293</f>
        <v>90000</v>
      </c>
      <c r="I281" s="66">
        <f>I283+I288+I293</f>
        <v>-2890058.78</v>
      </c>
      <c r="J281" s="127">
        <f>J283+J288+J293</f>
        <v>2980058.78</v>
      </c>
    </row>
    <row r="282" spans="1:10" ht="12.75" customHeight="1">
      <c r="A282" s="75" t="s">
        <v>11</v>
      </c>
      <c r="B282" s="39"/>
      <c r="C282" s="174"/>
      <c r="D282" s="175"/>
      <c r="E282" s="175"/>
      <c r="F282" s="175"/>
      <c r="G282" s="176"/>
      <c r="H282" s="43"/>
      <c r="I282" s="44"/>
      <c r="J282" s="45"/>
    </row>
    <row r="283" spans="1:10" ht="12.75" customHeight="1">
      <c r="A283" s="74" t="s">
        <v>33</v>
      </c>
      <c r="B283" s="49" t="s">
        <v>12</v>
      </c>
      <c r="C283" s="203" t="s">
        <v>17</v>
      </c>
      <c r="D283" s="204"/>
      <c r="E283" s="204"/>
      <c r="F283" s="204"/>
      <c r="G283" s="205"/>
      <c r="H283" s="52">
        <v>0</v>
      </c>
      <c r="I283" s="52">
        <v>0</v>
      </c>
      <c r="J283" s="89">
        <v>0</v>
      </c>
    </row>
    <row r="284" spans="1:10" ht="12.75" customHeight="1">
      <c r="A284" s="75" t="s">
        <v>10</v>
      </c>
      <c r="B284" s="50"/>
      <c r="C284" s="178"/>
      <c r="D284" s="179"/>
      <c r="E284" s="179"/>
      <c r="F284" s="179"/>
      <c r="G284" s="180"/>
      <c r="H284" s="62"/>
      <c r="I284" s="63"/>
      <c r="J284" s="64"/>
    </row>
    <row r="285" spans="1:12" ht="12.75" hidden="1">
      <c r="A285" s="130"/>
      <c r="B285" s="131" t="s">
        <v>12</v>
      </c>
      <c r="C285" s="132"/>
      <c r="D285" s="153"/>
      <c r="E285" s="154"/>
      <c r="F285" s="154"/>
      <c r="G285" s="155"/>
      <c r="H285" s="133"/>
      <c r="I285" s="134"/>
      <c r="J285" s="135"/>
      <c r="K285" s="136">
        <f>C285&amp;D285&amp;G285</f>
      </c>
      <c r="L285" s="137"/>
    </row>
    <row r="286" spans="1:12" s="84" customFormat="1" ht="12.75">
      <c r="A286" s="138"/>
      <c r="B286" s="139" t="s">
        <v>12</v>
      </c>
      <c r="C286" s="140"/>
      <c r="D286" s="148"/>
      <c r="E286" s="148"/>
      <c r="F286" s="148"/>
      <c r="G286" s="149"/>
      <c r="H286" s="141"/>
      <c r="I286" s="142"/>
      <c r="J286" s="143">
        <f>IF(IF(H286="",0,H286)=0,0,(IF(H286&gt;0,IF(I286&gt;H286,0,H286-I286),IF(I286&gt;H286,H286-I286,0))))</f>
        <v>0</v>
      </c>
      <c r="K286" s="144">
        <f>C286&amp;D286&amp;G286</f>
      </c>
      <c r="L286" s="145">
        <f>C286&amp;D286&amp;G286</f>
      </c>
    </row>
    <row r="287" spans="1:11" ht="12.75" customHeight="1" hidden="1">
      <c r="A287" s="76"/>
      <c r="B287" s="17"/>
      <c r="C287" s="14"/>
      <c r="D287" s="14"/>
      <c r="E287" s="14"/>
      <c r="F287" s="14"/>
      <c r="G287" s="14"/>
      <c r="H287" s="34"/>
      <c r="I287" s="35"/>
      <c r="J287" s="55"/>
      <c r="K287" s="116"/>
    </row>
    <row r="288" spans="1:10" ht="12.75" customHeight="1">
      <c r="A288" s="74" t="s">
        <v>34</v>
      </c>
      <c r="B288" s="50" t="s">
        <v>13</v>
      </c>
      <c r="C288" s="178" t="s">
        <v>17</v>
      </c>
      <c r="D288" s="179"/>
      <c r="E288" s="179"/>
      <c r="F288" s="179"/>
      <c r="G288" s="180"/>
      <c r="H288" s="52">
        <v>0</v>
      </c>
      <c r="I288" s="52">
        <v>0</v>
      </c>
      <c r="J288" s="90">
        <v>0</v>
      </c>
    </row>
    <row r="289" spans="1:10" ht="12.75" customHeight="1">
      <c r="A289" s="75" t="s">
        <v>10</v>
      </c>
      <c r="B289" s="50"/>
      <c r="C289" s="178"/>
      <c r="D289" s="179"/>
      <c r="E289" s="179"/>
      <c r="F289" s="179"/>
      <c r="G289" s="180"/>
      <c r="H289" s="62"/>
      <c r="I289" s="63"/>
      <c r="J289" s="64"/>
    </row>
    <row r="290" spans="1:12" ht="12.75" customHeight="1" hidden="1">
      <c r="A290" s="130"/>
      <c r="B290" s="131" t="s">
        <v>13</v>
      </c>
      <c r="C290" s="132"/>
      <c r="D290" s="153"/>
      <c r="E290" s="154"/>
      <c r="F290" s="154"/>
      <c r="G290" s="155"/>
      <c r="H290" s="133"/>
      <c r="I290" s="134"/>
      <c r="J290" s="135"/>
      <c r="K290" s="136">
        <f>C290&amp;D290&amp;G290</f>
      </c>
      <c r="L290" s="137"/>
    </row>
    <row r="291" spans="1:12" s="84" customFormat="1" ht="12.75">
      <c r="A291" s="138"/>
      <c r="B291" s="139" t="s">
        <v>13</v>
      </c>
      <c r="C291" s="140"/>
      <c r="D291" s="148"/>
      <c r="E291" s="148"/>
      <c r="F291" s="148"/>
      <c r="G291" s="149"/>
      <c r="H291" s="141"/>
      <c r="I291" s="142"/>
      <c r="J291" s="143">
        <f>IF(IF(H291="",0,H291)=0,0,(IF(H291&gt;0,IF(I291&gt;H291,0,H291-I291),IF(I291&gt;H291,H291-I291,0))))</f>
        <v>0</v>
      </c>
      <c r="K291" s="144">
        <f>C291&amp;D291&amp;G291</f>
      </c>
      <c r="L291" s="145">
        <f>C291&amp;D291&amp;G291</f>
      </c>
    </row>
    <row r="292" spans="1:11" ht="12.75" customHeight="1" hidden="1">
      <c r="A292" s="76"/>
      <c r="B292" s="16"/>
      <c r="C292" s="14"/>
      <c r="D292" s="14"/>
      <c r="E292" s="14"/>
      <c r="F292" s="14"/>
      <c r="G292" s="14"/>
      <c r="H292" s="34"/>
      <c r="I292" s="35"/>
      <c r="J292" s="55"/>
      <c r="K292" s="116"/>
    </row>
    <row r="293" spans="1:10" ht="12.75" customHeight="1">
      <c r="A293" s="74" t="s">
        <v>16</v>
      </c>
      <c r="B293" s="50" t="s">
        <v>9</v>
      </c>
      <c r="C293" s="183" t="s">
        <v>51</v>
      </c>
      <c r="D293" s="184"/>
      <c r="E293" s="184"/>
      <c r="F293" s="184"/>
      <c r="G293" s="185"/>
      <c r="H293" s="52">
        <v>90000</v>
      </c>
      <c r="I293" s="52">
        <v>-2890058.78</v>
      </c>
      <c r="J293" s="91">
        <f>IF(IF(H293="",0,H293)=0,0,(IF(H293&gt;0,IF(I293&gt;H293,0,H293-I293),IF(I293&gt;H293,H293-I293,0))))</f>
        <v>2980058.78</v>
      </c>
    </row>
    <row r="294" spans="1:10" ht="22.5">
      <c r="A294" s="74" t="s">
        <v>52</v>
      </c>
      <c r="B294" s="50" t="s">
        <v>9</v>
      </c>
      <c r="C294" s="183" t="s">
        <v>53</v>
      </c>
      <c r="D294" s="184"/>
      <c r="E294" s="184"/>
      <c r="F294" s="184"/>
      <c r="G294" s="185"/>
      <c r="H294" s="52">
        <v>90000</v>
      </c>
      <c r="I294" s="52">
        <v>-2890058.78</v>
      </c>
      <c r="J294" s="91">
        <f>IF(IF(H294="",0,H294)=0,0,(IF(H294&gt;0,IF(I294&gt;H294,0,H294-I294),IF(I294&gt;H294,H294-I294,0))))</f>
        <v>2980058.78</v>
      </c>
    </row>
    <row r="295" spans="1:10" ht="35.25" customHeight="1">
      <c r="A295" s="74" t="s">
        <v>55</v>
      </c>
      <c r="B295" s="50" t="s">
        <v>9</v>
      </c>
      <c r="C295" s="183" t="s">
        <v>54</v>
      </c>
      <c r="D295" s="184"/>
      <c r="E295" s="184"/>
      <c r="F295" s="184"/>
      <c r="G295" s="185"/>
      <c r="H295" s="52">
        <v>0</v>
      </c>
      <c r="I295" s="52">
        <v>0</v>
      </c>
      <c r="J295" s="91">
        <f>IF(IF(H295="",0,H295)=0,0,(IF(H295&gt;0,IF(I295&gt;H295,0,H295-I295),IF(I295&gt;H295,H295-I295,0))))</f>
        <v>0</v>
      </c>
    </row>
    <row r="296" spans="1:12" ht="12.75">
      <c r="A296" s="108" t="s">
        <v>78</v>
      </c>
      <c r="B296" s="109" t="s">
        <v>14</v>
      </c>
      <c r="C296" s="107" t="s">
        <v>66</v>
      </c>
      <c r="D296" s="150" t="s">
        <v>77</v>
      </c>
      <c r="E296" s="151"/>
      <c r="F296" s="151"/>
      <c r="G296" s="152"/>
      <c r="H296" s="96">
        <v>-17988514.74</v>
      </c>
      <c r="I296" s="96">
        <v>-10656228.41</v>
      </c>
      <c r="J296" s="111" t="s">
        <v>56</v>
      </c>
      <c r="K296" s="106" t="str">
        <f aca="true" t="shared" si="8" ref="K296:K303">C296&amp;D296&amp;G296</f>
        <v>00001050000000000500</v>
      </c>
      <c r="L296" s="106" t="s">
        <v>79</v>
      </c>
    </row>
    <row r="297" spans="1:12" ht="12.75">
      <c r="A297" s="108" t="s">
        <v>81</v>
      </c>
      <c r="B297" s="109" t="s">
        <v>14</v>
      </c>
      <c r="C297" s="107" t="s">
        <v>66</v>
      </c>
      <c r="D297" s="150" t="s">
        <v>80</v>
      </c>
      <c r="E297" s="151"/>
      <c r="F297" s="151"/>
      <c r="G297" s="152"/>
      <c r="H297" s="96">
        <v>-17988514.74</v>
      </c>
      <c r="I297" s="96">
        <v>-10656228.41</v>
      </c>
      <c r="J297" s="111" t="s">
        <v>56</v>
      </c>
      <c r="K297" s="106" t="str">
        <f t="shared" si="8"/>
        <v>00001050200000000500</v>
      </c>
      <c r="L297" s="106" t="s">
        <v>82</v>
      </c>
    </row>
    <row r="298" spans="1:12" ht="22.5">
      <c r="A298" s="108" t="s">
        <v>84</v>
      </c>
      <c r="B298" s="109" t="s">
        <v>14</v>
      </c>
      <c r="C298" s="107" t="s">
        <v>66</v>
      </c>
      <c r="D298" s="150" t="s">
        <v>83</v>
      </c>
      <c r="E298" s="151"/>
      <c r="F298" s="151"/>
      <c r="G298" s="152"/>
      <c r="H298" s="96">
        <v>-17988514.74</v>
      </c>
      <c r="I298" s="96">
        <v>-10656228.41</v>
      </c>
      <c r="J298" s="111" t="s">
        <v>56</v>
      </c>
      <c r="K298" s="106" t="str">
        <f t="shared" si="8"/>
        <v>00001050201000000510</v>
      </c>
      <c r="L298" s="106" t="s">
        <v>85</v>
      </c>
    </row>
    <row r="299" spans="1:12" ht="22.5">
      <c r="A299" s="94" t="s">
        <v>87</v>
      </c>
      <c r="B299" s="110" t="s">
        <v>14</v>
      </c>
      <c r="C299" s="122" t="s">
        <v>66</v>
      </c>
      <c r="D299" s="146" t="s">
        <v>86</v>
      </c>
      <c r="E299" s="146"/>
      <c r="F299" s="146"/>
      <c r="G299" s="147"/>
      <c r="H299" s="77">
        <v>-17988514.74</v>
      </c>
      <c r="I299" s="77">
        <v>-10656228.41</v>
      </c>
      <c r="J299" s="65" t="s">
        <v>17</v>
      </c>
      <c r="K299" s="106" t="str">
        <f t="shared" si="8"/>
        <v>00001050201100000510</v>
      </c>
      <c r="L299" s="4" t="str">
        <f>C299&amp;D299&amp;G299</f>
        <v>00001050201100000510</v>
      </c>
    </row>
    <row r="300" spans="1:12" ht="12.75">
      <c r="A300" s="108" t="s">
        <v>65</v>
      </c>
      <c r="B300" s="109" t="s">
        <v>15</v>
      </c>
      <c r="C300" s="107" t="s">
        <v>66</v>
      </c>
      <c r="D300" s="150" t="s">
        <v>67</v>
      </c>
      <c r="E300" s="151"/>
      <c r="F300" s="151"/>
      <c r="G300" s="152"/>
      <c r="H300" s="96">
        <v>18078514.74</v>
      </c>
      <c r="I300" s="96">
        <v>7766169.63</v>
      </c>
      <c r="J300" s="111" t="s">
        <v>56</v>
      </c>
      <c r="K300" s="106" t="str">
        <f t="shared" si="8"/>
        <v>00001050000000000600</v>
      </c>
      <c r="L300" s="106" t="s">
        <v>68</v>
      </c>
    </row>
    <row r="301" spans="1:12" ht="12.75">
      <c r="A301" s="108" t="s">
        <v>69</v>
      </c>
      <c r="B301" s="109" t="s">
        <v>15</v>
      </c>
      <c r="C301" s="107" t="s">
        <v>66</v>
      </c>
      <c r="D301" s="150" t="s">
        <v>70</v>
      </c>
      <c r="E301" s="151"/>
      <c r="F301" s="151"/>
      <c r="G301" s="152"/>
      <c r="H301" s="96">
        <v>18078514.74</v>
      </c>
      <c r="I301" s="96">
        <v>7766169.63</v>
      </c>
      <c r="J301" s="111" t="s">
        <v>56</v>
      </c>
      <c r="K301" s="106" t="str">
        <f t="shared" si="8"/>
        <v>00001050200000000600</v>
      </c>
      <c r="L301" s="106" t="s">
        <v>71</v>
      </c>
    </row>
    <row r="302" spans="1:12" ht="22.5">
      <c r="A302" s="108" t="s">
        <v>72</v>
      </c>
      <c r="B302" s="109" t="s">
        <v>15</v>
      </c>
      <c r="C302" s="107" t="s">
        <v>66</v>
      </c>
      <c r="D302" s="150" t="s">
        <v>73</v>
      </c>
      <c r="E302" s="151"/>
      <c r="F302" s="151"/>
      <c r="G302" s="152"/>
      <c r="H302" s="96">
        <v>18078514.74</v>
      </c>
      <c r="I302" s="96">
        <v>7766169.63</v>
      </c>
      <c r="J302" s="111" t="s">
        <v>56</v>
      </c>
      <c r="K302" s="106" t="str">
        <f t="shared" si="8"/>
        <v>00001050201000000610</v>
      </c>
      <c r="L302" s="106" t="s">
        <v>74</v>
      </c>
    </row>
    <row r="303" spans="1:12" ht="22.5">
      <c r="A303" s="95" t="s">
        <v>75</v>
      </c>
      <c r="B303" s="110" t="s">
        <v>15</v>
      </c>
      <c r="C303" s="122" t="s">
        <v>66</v>
      </c>
      <c r="D303" s="146" t="s">
        <v>76</v>
      </c>
      <c r="E303" s="146"/>
      <c r="F303" s="146"/>
      <c r="G303" s="147"/>
      <c r="H303" s="97">
        <v>18078514.74</v>
      </c>
      <c r="I303" s="97">
        <v>7766169.63</v>
      </c>
      <c r="J303" s="98" t="s">
        <v>17</v>
      </c>
      <c r="K303" s="105" t="str">
        <f t="shared" si="8"/>
        <v>00001050201100000610</v>
      </c>
      <c r="L303" s="4" t="str">
        <f>C303&amp;D303&amp;G303</f>
        <v>00001050201100000610</v>
      </c>
    </row>
    <row r="304" spans="1:11" ht="12.75">
      <c r="A304" s="26"/>
      <c r="B304" s="29"/>
      <c r="C304" s="22"/>
      <c r="D304" s="22"/>
      <c r="E304" s="22"/>
      <c r="F304" s="22"/>
      <c r="G304" s="22"/>
      <c r="H304" s="22"/>
      <c r="I304" s="22"/>
      <c r="J304" s="22"/>
      <c r="K304" s="22"/>
    </row>
    <row r="305" spans="1:12" ht="12.75">
      <c r="A305" s="26"/>
      <c r="B305" s="29"/>
      <c r="C305" s="22"/>
      <c r="D305" s="22"/>
      <c r="E305" s="22"/>
      <c r="F305" s="22"/>
      <c r="G305" s="22"/>
      <c r="H305" s="22"/>
      <c r="I305" s="22"/>
      <c r="J305" s="22"/>
      <c r="K305" s="93"/>
      <c r="L305" s="93"/>
    </row>
    <row r="306" spans="1:12" ht="21.75" customHeight="1">
      <c r="A306" s="24" t="s">
        <v>47</v>
      </c>
      <c r="B306" s="181" t="s">
        <v>530</v>
      </c>
      <c r="C306" s="181"/>
      <c r="D306" s="181"/>
      <c r="E306" s="29"/>
      <c r="F306" s="29"/>
      <c r="G306" s="22"/>
      <c r="H306" s="68" t="s">
        <v>531</v>
      </c>
      <c r="I306" s="67"/>
      <c r="J306" s="67" t="s">
        <v>532</v>
      </c>
      <c r="K306" s="93"/>
      <c r="L306" s="93"/>
    </row>
    <row r="307" spans="1:12" ht="22.5">
      <c r="A307" s="3" t="s">
        <v>45</v>
      </c>
      <c r="B307" s="177" t="s">
        <v>46</v>
      </c>
      <c r="C307" s="177"/>
      <c r="D307" s="177"/>
      <c r="E307" s="29"/>
      <c r="F307" s="29"/>
      <c r="G307" s="22"/>
      <c r="H307" s="22"/>
      <c r="I307" s="69" t="s">
        <v>49</v>
      </c>
      <c r="J307" s="29" t="s">
        <v>46</v>
      </c>
      <c r="K307" s="93"/>
      <c r="L307" s="93"/>
    </row>
    <row r="308" spans="1:12" ht="12.75">
      <c r="A308" s="3"/>
      <c r="B308" s="29"/>
      <c r="C308" s="22"/>
      <c r="D308" s="22"/>
      <c r="E308" s="22"/>
      <c r="F308" s="22"/>
      <c r="G308" s="22"/>
      <c r="H308" s="22"/>
      <c r="I308" s="22"/>
      <c r="J308" s="22"/>
      <c r="K308" s="93"/>
      <c r="L308" s="93"/>
    </row>
    <row r="309" spans="1:12" ht="21.75" customHeight="1">
      <c r="A309" s="3" t="s">
        <v>48</v>
      </c>
      <c r="B309" s="182" t="s">
        <v>533</v>
      </c>
      <c r="C309" s="182"/>
      <c r="D309" s="182"/>
      <c r="E309" s="119"/>
      <c r="F309" s="119"/>
      <c r="G309" s="22"/>
      <c r="H309" s="22"/>
      <c r="I309" s="22"/>
      <c r="J309" s="22"/>
      <c r="K309" s="93"/>
      <c r="L309" s="93"/>
    </row>
    <row r="310" spans="1:12" ht="12.75">
      <c r="A310" s="3" t="s">
        <v>45</v>
      </c>
      <c r="B310" s="177" t="s">
        <v>46</v>
      </c>
      <c r="C310" s="177"/>
      <c r="D310" s="177"/>
      <c r="E310" s="29"/>
      <c r="F310" s="29"/>
      <c r="G310" s="22"/>
      <c r="H310" s="22"/>
      <c r="I310" s="22"/>
      <c r="J310" s="22"/>
      <c r="K310" s="93"/>
      <c r="L310" s="93"/>
    </row>
    <row r="311" spans="1:12" ht="12.75">
      <c r="A311" s="3"/>
      <c r="B311" s="29"/>
      <c r="C311" s="22"/>
      <c r="D311" s="22"/>
      <c r="E311" s="22"/>
      <c r="F311" s="22"/>
      <c r="G311" s="22"/>
      <c r="H311" s="22"/>
      <c r="I311" s="22"/>
      <c r="J311" s="22"/>
      <c r="K311" s="93"/>
      <c r="L311" s="93"/>
    </row>
    <row r="312" spans="1:12" ht="12.75">
      <c r="A312" s="3" t="s">
        <v>534</v>
      </c>
      <c r="B312" s="29"/>
      <c r="C312" s="22"/>
      <c r="D312" s="22"/>
      <c r="E312" s="22"/>
      <c r="F312" s="22"/>
      <c r="G312" s="22"/>
      <c r="H312" s="22"/>
      <c r="I312" s="22"/>
      <c r="J312" s="22"/>
      <c r="K312" s="93"/>
      <c r="L312" s="93"/>
    </row>
    <row r="313" spans="1:12" ht="12.75">
      <c r="A313" s="26"/>
      <c r="B313" s="29"/>
      <c r="C313" s="22"/>
      <c r="D313" s="22"/>
      <c r="E313" s="22"/>
      <c r="F313" s="22"/>
      <c r="G313" s="22"/>
      <c r="H313" s="22"/>
      <c r="I313" s="22"/>
      <c r="J313" s="22"/>
      <c r="K313" s="93"/>
      <c r="L313" s="93"/>
    </row>
    <row r="314" spans="11:12" ht="12.75">
      <c r="K314" s="93"/>
      <c r="L314" s="93"/>
    </row>
    <row r="315" spans="11:12" ht="12.75">
      <c r="K315" s="93"/>
      <c r="L315" s="93"/>
    </row>
    <row r="316" spans="11:12" ht="12.75">
      <c r="K316" s="93"/>
      <c r="L316" s="93"/>
    </row>
    <row r="317" spans="11:12" ht="12.75">
      <c r="K317" s="93"/>
      <c r="L317" s="93"/>
    </row>
    <row r="318" spans="11:12" ht="12.75">
      <c r="K318" s="93"/>
      <c r="L318" s="93"/>
    </row>
    <row r="319" spans="11:12" ht="12.75">
      <c r="K319" s="93"/>
      <c r="L319" s="93"/>
    </row>
  </sheetData>
  <sheetProtection/>
  <mergeCells count="303">
    <mergeCell ref="D72:G72"/>
    <mergeCell ref="D73:G73"/>
    <mergeCell ref="D74:G74"/>
    <mergeCell ref="D67:G67"/>
    <mergeCell ref="D68:G68"/>
    <mergeCell ref="D69:G69"/>
    <mergeCell ref="D70:G70"/>
    <mergeCell ref="D71:G7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37:G37"/>
    <mergeCell ref="D38:G38"/>
    <mergeCell ref="D39:G39"/>
    <mergeCell ref="D40:G40"/>
    <mergeCell ref="D41:G41"/>
    <mergeCell ref="D52:G52"/>
    <mergeCell ref="E270:F270"/>
    <mergeCell ref="E268:F268"/>
    <mergeCell ref="E269:F269"/>
    <mergeCell ref="E264:F264"/>
    <mergeCell ref="E255:F255"/>
    <mergeCell ref="D42:G42"/>
    <mergeCell ref="D43:G43"/>
    <mergeCell ref="D44:G44"/>
    <mergeCell ref="D45:G45"/>
    <mergeCell ref="D46:G46"/>
    <mergeCell ref="D22:G22"/>
    <mergeCell ref="D32:G32"/>
    <mergeCell ref="D33:G33"/>
    <mergeCell ref="D34:G34"/>
    <mergeCell ref="D35:G35"/>
    <mergeCell ref="D36:G36"/>
    <mergeCell ref="D24:G24"/>
    <mergeCell ref="D25:G25"/>
    <mergeCell ref="D26:G26"/>
    <mergeCell ref="D27:G27"/>
    <mergeCell ref="D28:G28"/>
    <mergeCell ref="D17:G17"/>
    <mergeCell ref="D18:G18"/>
    <mergeCell ref="D19:G19"/>
    <mergeCell ref="D20:G20"/>
    <mergeCell ref="D21:G21"/>
    <mergeCell ref="E265:F265"/>
    <mergeCell ref="E266:F266"/>
    <mergeCell ref="E267:F267"/>
    <mergeCell ref="E260:F260"/>
    <mergeCell ref="E261:F261"/>
    <mergeCell ref="E262:F262"/>
    <mergeCell ref="E263:F263"/>
    <mergeCell ref="E256:F256"/>
    <mergeCell ref="E257:F257"/>
    <mergeCell ref="E258:F258"/>
    <mergeCell ref="E259:F259"/>
    <mergeCell ref="E250:F250"/>
    <mergeCell ref="E251:F251"/>
    <mergeCell ref="E252:F252"/>
    <mergeCell ref="E253:F253"/>
    <mergeCell ref="E254:F254"/>
    <mergeCell ref="E245:F245"/>
    <mergeCell ref="E246:F246"/>
    <mergeCell ref="E247:F247"/>
    <mergeCell ref="E248:F248"/>
    <mergeCell ref="E249:F249"/>
    <mergeCell ref="E240:F240"/>
    <mergeCell ref="E241:F241"/>
    <mergeCell ref="E242:F242"/>
    <mergeCell ref="E243:F243"/>
    <mergeCell ref="E244:F244"/>
    <mergeCell ref="E235:F235"/>
    <mergeCell ref="E236:F236"/>
    <mergeCell ref="E237:F237"/>
    <mergeCell ref="E238:F238"/>
    <mergeCell ref="E239:F239"/>
    <mergeCell ref="E230:F230"/>
    <mergeCell ref="E231:F231"/>
    <mergeCell ref="E232:F232"/>
    <mergeCell ref="E233:F233"/>
    <mergeCell ref="E234:F234"/>
    <mergeCell ref="E225:F225"/>
    <mergeCell ref="E226:F226"/>
    <mergeCell ref="E227:F227"/>
    <mergeCell ref="E228:F228"/>
    <mergeCell ref="E229:F229"/>
    <mergeCell ref="E220:F220"/>
    <mergeCell ref="E221:F221"/>
    <mergeCell ref="E222:F222"/>
    <mergeCell ref="E223:F223"/>
    <mergeCell ref="E224:F224"/>
    <mergeCell ref="E215:F215"/>
    <mergeCell ref="E216:F216"/>
    <mergeCell ref="E217:F217"/>
    <mergeCell ref="E218:F218"/>
    <mergeCell ref="E219:F219"/>
    <mergeCell ref="E210:F210"/>
    <mergeCell ref="E211:F211"/>
    <mergeCell ref="E212:F212"/>
    <mergeCell ref="E213:F213"/>
    <mergeCell ref="E214:F214"/>
    <mergeCell ref="E205:F205"/>
    <mergeCell ref="E206:F206"/>
    <mergeCell ref="E207:F207"/>
    <mergeCell ref="E208:F208"/>
    <mergeCell ref="E209:F209"/>
    <mergeCell ref="E200:F200"/>
    <mergeCell ref="E201:F201"/>
    <mergeCell ref="E202:F202"/>
    <mergeCell ref="E203:F203"/>
    <mergeCell ref="E204:F204"/>
    <mergeCell ref="E195:F195"/>
    <mergeCell ref="E196:F196"/>
    <mergeCell ref="E197:F197"/>
    <mergeCell ref="E198:F198"/>
    <mergeCell ref="E199:F199"/>
    <mergeCell ref="E190:F190"/>
    <mergeCell ref="E191:F191"/>
    <mergeCell ref="E192:F192"/>
    <mergeCell ref="E193:F193"/>
    <mergeCell ref="E194:F194"/>
    <mergeCell ref="E185:F185"/>
    <mergeCell ref="E186:F186"/>
    <mergeCell ref="E187:F187"/>
    <mergeCell ref="E188:F188"/>
    <mergeCell ref="E189:F189"/>
    <mergeCell ref="E180:F180"/>
    <mergeCell ref="E181:F181"/>
    <mergeCell ref="E182:F182"/>
    <mergeCell ref="E183:F183"/>
    <mergeCell ref="E184:F184"/>
    <mergeCell ref="E175:F175"/>
    <mergeCell ref="E176:F176"/>
    <mergeCell ref="E177:F177"/>
    <mergeCell ref="E178:F178"/>
    <mergeCell ref="E179:F179"/>
    <mergeCell ref="E170:F170"/>
    <mergeCell ref="E171:F171"/>
    <mergeCell ref="E172:F172"/>
    <mergeCell ref="E173:F173"/>
    <mergeCell ref="E174:F174"/>
    <mergeCell ref="E165:F165"/>
    <mergeCell ref="E166:F166"/>
    <mergeCell ref="E167:F167"/>
    <mergeCell ref="E168:F168"/>
    <mergeCell ref="E169:F169"/>
    <mergeCell ref="E160:F160"/>
    <mergeCell ref="E161:F161"/>
    <mergeCell ref="E162:F162"/>
    <mergeCell ref="E163:F163"/>
    <mergeCell ref="E164:F164"/>
    <mergeCell ref="E155:F155"/>
    <mergeCell ref="E156:F156"/>
    <mergeCell ref="E157:F157"/>
    <mergeCell ref="E158:F158"/>
    <mergeCell ref="E159:F159"/>
    <mergeCell ref="E150:F150"/>
    <mergeCell ref="E151:F151"/>
    <mergeCell ref="E152:F152"/>
    <mergeCell ref="E153:F153"/>
    <mergeCell ref="E154:F154"/>
    <mergeCell ref="E145:F145"/>
    <mergeCell ref="E146:F146"/>
    <mergeCell ref="E147:F147"/>
    <mergeCell ref="E148:F148"/>
    <mergeCell ref="E149:F149"/>
    <mergeCell ref="E140:F140"/>
    <mergeCell ref="E141:F141"/>
    <mergeCell ref="E142:F142"/>
    <mergeCell ref="E143:F143"/>
    <mergeCell ref="E144:F144"/>
    <mergeCell ref="E135:F135"/>
    <mergeCell ref="E136:F136"/>
    <mergeCell ref="E137:F137"/>
    <mergeCell ref="E138:F138"/>
    <mergeCell ref="E139:F139"/>
    <mergeCell ref="E130:F130"/>
    <mergeCell ref="E131:F131"/>
    <mergeCell ref="E132:F132"/>
    <mergeCell ref="E133:F133"/>
    <mergeCell ref="E134:F134"/>
    <mergeCell ref="E125:F125"/>
    <mergeCell ref="E126:F126"/>
    <mergeCell ref="E127:F127"/>
    <mergeCell ref="E128:F128"/>
    <mergeCell ref="E129:F129"/>
    <mergeCell ref="E120:F120"/>
    <mergeCell ref="E121:F121"/>
    <mergeCell ref="E122:F122"/>
    <mergeCell ref="E123:F123"/>
    <mergeCell ref="E124:F124"/>
    <mergeCell ref="E118:F118"/>
    <mergeCell ref="E119:F119"/>
    <mergeCell ref="E110:F110"/>
    <mergeCell ref="E111:F111"/>
    <mergeCell ref="E112:F112"/>
    <mergeCell ref="E113:F113"/>
    <mergeCell ref="E114:F114"/>
    <mergeCell ref="E102:F102"/>
    <mergeCell ref="E103:F103"/>
    <mergeCell ref="E104:F104"/>
    <mergeCell ref="E115:F115"/>
    <mergeCell ref="E116:F116"/>
    <mergeCell ref="E117:F117"/>
    <mergeCell ref="E98:F98"/>
    <mergeCell ref="E99:F99"/>
    <mergeCell ref="C283:G283"/>
    <mergeCell ref="E105:F105"/>
    <mergeCell ref="E106:F106"/>
    <mergeCell ref="E107:F107"/>
    <mergeCell ref="E108:F108"/>
    <mergeCell ref="E109:F109"/>
    <mergeCell ref="E100:F100"/>
    <mergeCell ref="E101:F101"/>
    <mergeCell ref="D299:G299"/>
    <mergeCell ref="E85:F85"/>
    <mergeCell ref="E86:F86"/>
    <mergeCell ref="E87:F87"/>
    <mergeCell ref="E88:F88"/>
    <mergeCell ref="E89:F89"/>
    <mergeCell ref="E90:F90"/>
    <mergeCell ref="E95:F95"/>
    <mergeCell ref="E96:F96"/>
    <mergeCell ref="E97:F97"/>
    <mergeCell ref="E91:F91"/>
    <mergeCell ref="E92:F92"/>
    <mergeCell ref="E93:F93"/>
    <mergeCell ref="A277:A279"/>
    <mergeCell ref="B277:B279"/>
    <mergeCell ref="J277:J279"/>
    <mergeCell ref="A275:J275"/>
    <mergeCell ref="E94:F94"/>
    <mergeCell ref="I277:I279"/>
    <mergeCell ref="C273:G273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2:G82"/>
    <mergeCell ref="D29:G29"/>
    <mergeCell ref="D30:G30"/>
    <mergeCell ref="D31:G31"/>
    <mergeCell ref="D23:G23"/>
    <mergeCell ref="C84:G84"/>
    <mergeCell ref="H79:H81"/>
    <mergeCell ref="B79:B81"/>
    <mergeCell ref="A77:J77"/>
    <mergeCell ref="J79:J81"/>
    <mergeCell ref="I79:I81"/>
    <mergeCell ref="A79:A81"/>
    <mergeCell ref="C83:G83"/>
    <mergeCell ref="C79:G81"/>
    <mergeCell ref="B310:D310"/>
    <mergeCell ref="C284:G284"/>
    <mergeCell ref="C288:G288"/>
    <mergeCell ref="C289:G289"/>
    <mergeCell ref="B306:D306"/>
    <mergeCell ref="B309:D309"/>
    <mergeCell ref="C293:G293"/>
    <mergeCell ref="C295:G295"/>
    <mergeCell ref="B307:D307"/>
    <mergeCell ref="C294:G294"/>
    <mergeCell ref="H277:H279"/>
    <mergeCell ref="C277:G279"/>
    <mergeCell ref="D285:G285"/>
    <mergeCell ref="C280:G280"/>
    <mergeCell ref="C281:G281"/>
    <mergeCell ref="C282:G282"/>
    <mergeCell ref="D303:G303"/>
    <mergeCell ref="D286:G286"/>
    <mergeCell ref="D296:G296"/>
    <mergeCell ref="D297:G297"/>
    <mergeCell ref="D290:G290"/>
    <mergeCell ref="D291:G291"/>
    <mergeCell ref="D302:G302"/>
    <mergeCell ref="D300:G300"/>
    <mergeCell ref="D301:G301"/>
    <mergeCell ref="D298:G298"/>
  </mergeCells>
  <printOptions/>
  <pageMargins left="0.3937007874015748" right="0.22" top="0.28" bottom="0.2" header="0.28" footer="0"/>
  <pageSetup horizontalDpi="600" verticalDpi="600" orientation="portrait" paperSize="9" scale="80" r:id="rId1"/>
  <rowBreaks count="2" manualBreakCount="2">
    <brk id="75" max="255" man="1"/>
    <brk id="2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Эксперт</cp:lastModifiedBy>
  <cp:lastPrinted>2021-10-06T08:54:49Z</cp:lastPrinted>
  <dcterms:created xsi:type="dcterms:W3CDTF">2009-02-13T09:10:05Z</dcterms:created>
  <dcterms:modified xsi:type="dcterms:W3CDTF">2021-10-12T06:07:15Z</dcterms:modified>
  <cp:category/>
  <cp:version/>
  <cp:contentType/>
  <cp:contentStatus/>
</cp:coreProperties>
</file>