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330" windowHeight="61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<sst xmlns="http://schemas.openxmlformats.org/spreadsheetml/2006/main" count="1666" uniqueCount="520">
  <si>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</si>
  <si>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</si>
  <si>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</si>
  <si>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</si>
  <si>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</si>
  <si>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</si>
  <si>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</si>
  <si>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</si>
  <si>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</si>
  <si>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</si>
  <si>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</si>
  <si>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</si>
  <si>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</si>
  <si>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</si>
  <si>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</si>
  <si>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</si>
  <si>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</si>
  <si>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</si>
  <si>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</si>
  <si>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</si>
  <si>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</si>
  <si>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</si>
  <si>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</si>
  <si>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</si>
  <si>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</si>
  <si>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</si>
  <si>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</si>
  <si>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</si>
  <si>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</si>
  <si>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</si>
  <si>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</si>
  <si>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</si>
  <si>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</si>
  <si>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</si>
  <si>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</si>
  <si>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</si>
  <si>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</si>
  <si>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</si>
  <si>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</si>
  <si>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</si>
  <si>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</si>
  <si>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</si>
  <si>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</si>
  <si>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</si>
  <si>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</si>
  <si>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</si>
  <si>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</si>
  <si>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</si>
  <si>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</si>
  <si>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</si>
  <si>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</si>
  <si>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</si>
  <si>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</si>
  <si>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</si>
  <si>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</si>
  <si>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</si>
  <si>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</si>
  <si>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</si>
  <si>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</si>
  <si>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Документ подписан ЭП: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</si>
  <si>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</si>
  <si>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</si>
  <si>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</si>
  <si>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</si>
  <si>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</si>
  <si>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</si>
  <si>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</si>
  <si>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</si>
  <si>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</si>
  <si>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 Успенского сельского поселения</t>
  </si>
  <si>
    <t>01 февраля 2022 г.</t>
  </si>
  <si>
    <t>Успенское сельское поселение</t>
  </si>
  <si>
    <t>МЕСЯЦ</t>
  </si>
  <si>
    <t>3</t>
  </si>
  <si>
    <t>01.02.2022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</si>
  <si>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</si>
  <si>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</si>
  <si>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</si>
  <si>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</si>
  <si>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</si>
  <si>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</si>
  <si>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</si>
  <si>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</si>
  <si>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</si>
  <si>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</si>
  <si>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</si>
  <si>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</si>
  <si>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</si>
  <si>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i2_00001050000000000500</t>
  </si>
  <si>
    <t>Увеличение остатков средств бюджетов</t>
  </si>
  <si>
    <t>01050200000000500</t>
  </si>
  <si>
    <t>i2_00001050200000000500</t>
  </si>
  <si>
    <t>Увеличение прочих остатков средств бюджетов</t>
  </si>
  <si>
    <t>01050201000000510</t>
  </si>
  <si>
    <t>i2_00001050201000000510</t>
  </si>
  <si>
    <t>Увеличение прочих остатков денежных средств бюджетов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</si>
  <si>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</si>
  <si>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</si>
  <si>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</si>
  <si>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i2_00001000000000000000</t>
  </si>
  <si>
    <t>0100</t>
  </si>
  <si>
    <t>0000000000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</si>
  <si>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</si>
  <si>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</si>
  <si>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</si>
  <si>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Муниципальная программа " Создание комфортных условий проживания населению Успенского сельского поселения на 2020-2022 годы."</t>
  </si>
  <si>
    <t>i4_00001020100000000000</t>
  </si>
  <si>
    <t>0100000000</t>
  </si>
  <si>
    <t>Реализация подпрограммы «Обеспечение реализации муниципальной программы «Создание комфортных условий проживания населению Успенского сельского поселения на 2020-2022 годы»</t>
  </si>
  <si>
    <t>i4_00001020110000000000</t>
  </si>
  <si>
    <t>0110000000</t>
  </si>
  <si>
    <t>Финансовое обеспечение Главы поселения</t>
  </si>
  <si>
    <t>i5_00001020110140001000</t>
  </si>
  <si>
    <t>0110140001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</si>
  <si>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</si>
  <si>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i6_00001020110140001100</t>
  </si>
  <si>
    <t>100</t>
  </si>
  <si>
    <t>Расходы на выплаты персоналу государственных (муниципальных) органов</t>
  </si>
  <si>
    <t>i6_00001020110140001120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</si>
  <si>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</si>
  <si>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</si>
  <si>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</si>
  <si>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</si>
  <si>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</si>
  <si>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</si>
  <si>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</si>
  <si>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</si>
  <si>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</si>
  <si>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</si>
  <si>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</si>
  <si>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</si>
  <si>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>Финансовое обеспечение мероприятий на осуществление переданных полномочий от муниципального района по градостроительной деятельности и внесение изменений в документы территориального планирования поселения</t>
  </si>
  <si>
    <t>i5_00001040110240170000</t>
  </si>
  <si>
    <t>0110240170</t>
  </si>
  <si>
    <t>i6_00001040110240170100</t>
  </si>
  <si>
    <t>i6_00001040110240170120</t>
  </si>
  <si>
    <t>Финансовое обеспечение функций аппарата Администрации сельского посселения</t>
  </si>
  <si>
    <t>i5_00001040110240200000</t>
  </si>
  <si>
    <t>0110240200</t>
  </si>
  <si>
    <t>i6_00001040110240200100</t>
  </si>
  <si>
    <t>i6_00001040110240200120</t>
  </si>
  <si>
    <t>Закупка товаров, работ и услуг для обеспечения государственных (муниципальных) нужд</t>
  </si>
  <si>
    <t>i6_00001040110240200200</t>
  </si>
  <si>
    <t>Иные закупки товаров, работ и услуг для обеспечения государственных (муниципальных) нужд</t>
  </si>
  <si>
    <t>i6_00001040110240200240</t>
  </si>
  <si>
    <t>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</si>
  <si>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</si>
  <si>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</si>
  <si>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</si>
  <si>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</si>
  <si>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</t>
  </si>
  <si>
    <t>i6_00001040110240200800</t>
  </si>
  <si>
    <t>800</t>
  </si>
  <si>
    <t>Уплата налогов, сборов и иных платежей</t>
  </si>
  <si>
    <t>i6_00001040110240200850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</si>
  <si>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</si>
  <si>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</si>
  <si>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</si>
  <si>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</si>
  <si>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</si>
  <si>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</si>
  <si>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</si>
  <si>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Расходы на содержание штатных единиц, осущестляющих переданные отдельные государственные полномочия области</t>
  </si>
  <si>
    <t>i5_00001040110270280000</t>
  </si>
  <si>
    <t>0110270280</t>
  </si>
  <si>
    <t>i6_00001040110270280100</t>
  </si>
  <si>
    <t>i6_00001040110270280120</t>
  </si>
  <si>
    <t>i6_00001040110270280200</t>
  </si>
  <si>
    <t>i6_00001040110270280240</t>
  </si>
  <si>
    <t>Расходы на исполнение части передаваемых полномочий согласно заключенным соглашениям (архив)</t>
  </si>
  <si>
    <t>i5_00001040110270530000</t>
  </si>
  <si>
    <t>0110270530</t>
  </si>
  <si>
    <t>i6_00001040110270530100</t>
  </si>
  <si>
    <t>i6_00001040110270530120</t>
  </si>
  <si>
    <t>i6_00001040110270530200</t>
  </si>
  <si>
    <t>i6_00001040110270530240</t>
  </si>
  <si>
    <t>Расходы на исполнение переданных государственных полномочий по составлению протоколов административных правонарушений</t>
  </si>
  <si>
    <t>i5_00001040110270650000</t>
  </si>
  <si>
    <t>0110270650</t>
  </si>
  <si>
    <t>i6_00001040110270650200</t>
  </si>
  <si>
    <t>i6_00001040110270650240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</si>
  <si>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</si>
  <si>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</si>
  <si>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</si>
  <si>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Не программные направления деятельности</t>
  </si>
  <si>
    <t>i4_00001061200000000000</t>
  </si>
  <si>
    <t>1200000000</t>
  </si>
  <si>
    <t>Финансовое обеспечение внешнего муниципального финансового контроля</t>
  </si>
  <si>
    <t>i5_00001061200040002000</t>
  </si>
  <si>
    <t>1200040002</t>
  </si>
  <si>
    <t>Межбюджетные трансферты</t>
  </si>
  <si>
    <t>i6_00001061200040002500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</si>
  <si>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</si>
  <si>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</si>
  <si>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</si>
  <si>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</si>
  <si>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</si>
  <si>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i4_00001110100000000000</t>
  </si>
  <si>
    <t>Финансовое обеспечение расходов на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 (резервный фонд)</t>
  </si>
  <si>
    <t>i5_00001110100940140000</t>
  </si>
  <si>
    <t>0100940140</t>
  </si>
  <si>
    <t>i6_00001110100940140800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</si>
  <si>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</si>
  <si>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</si>
  <si>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</si>
  <si>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</si>
  <si>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</si>
  <si>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i4_00001130100000000000</t>
  </si>
  <si>
    <t>Финансовое обеспечение мероприятий по управлению и распоряжению муниципальным имуществом и земельными участками</t>
  </si>
  <si>
    <t>i5_00001130100540120000</t>
  </si>
  <si>
    <t>0100540120</t>
  </si>
  <si>
    <t>i6_00001130100540120200</t>
  </si>
  <si>
    <t>i6_00001130100540120240</t>
  </si>
  <si>
    <t>Финансовое обеспечение мероприятий по градостроительной деятельности, внесению изменений в генеральный план, правила землепользованияи описание границ населенных пунктов</t>
  </si>
  <si>
    <t>i5_00001130100840050000</t>
  </si>
  <si>
    <t>0100840050</t>
  </si>
  <si>
    <t>i6_00001130100840050200</t>
  </si>
  <si>
    <t>i6_00001130100840050240</t>
  </si>
  <si>
    <t>Финансовое обеспечение деятельности старост населенных пунктов</t>
  </si>
  <si>
    <t>i5_00001130101540160000</t>
  </si>
  <si>
    <t>0101540160</t>
  </si>
  <si>
    <t>i6_00001130101540160100</t>
  </si>
  <si>
    <t>i6_00001130101540160120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</si>
  <si>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</si>
  <si>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</si>
  <si>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</si>
  <si>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</si>
  <si>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</si>
  <si>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</si>
  <si>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</si>
  <si>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</si>
  <si>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i4_00002030100000000000</t>
  </si>
  <si>
    <t>i4_00002030110000000000</t>
  </si>
  <si>
    <t>Осуществление первичного воинского учета на территориях, где отсутствуют военные комиссариаты</t>
  </si>
  <si>
    <t>i5_00002030110251180000</t>
  </si>
  <si>
    <t>0110251180</t>
  </si>
  <si>
    <t>i6_00002030110251180100</t>
  </si>
  <si>
    <t>i6_00002030110251180120</t>
  </si>
  <si>
    <t>i6_00002030110251180200</t>
  </si>
  <si>
    <t>i6_00002030110251180240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</si>
  <si>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</si>
  <si>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</si>
  <si>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</si>
  <si>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</si>
  <si>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</si>
  <si>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</si>
  <si>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i4_00003100100000000000</t>
  </si>
  <si>
    <t>Финансовое обеспечение мероприятий по пожарной безопасности</t>
  </si>
  <si>
    <t>i5_00003100100640090000</t>
  </si>
  <si>
    <t>0100640090</t>
  </si>
  <si>
    <t>i6_00003100100640090200</t>
  </si>
  <si>
    <t>i6_00003100100640090240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</si>
  <si>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</si>
  <si>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</si>
  <si>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</si>
  <si>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</si>
  <si>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</si>
  <si>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</si>
  <si>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i4_00004090100000000000</t>
  </si>
  <si>
    <t>Финансовое обеспечение на содержание и ремонт автомобильных дорог местного значения общего пользования</t>
  </si>
  <si>
    <t>i5_00004090100440060000</t>
  </si>
  <si>
    <t>0100440060</t>
  </si>
  <si>
    <t>i6_00004090100440060200</t>
  </si>
  <si>
    <t>i6_00004090100440060240</t>
  </si>
  <si>
    <t>i6_00004090100440060800</t>
  </si>
  <si>
    <t>i6_00004090100440060850</t>
  </si>
  <si>
    <t>Финансовое обеспечение на осуществление полномочий в части содержания автомобильных дорог местного значения вне границ населенных пунктов на территории поселения.</t>
  </si>
  <si>
    <t>i5_00004090100440130000</t>
  </si>
  <si>
    <t>0100440130</t>
  </si>
  <si>
    <t>i6_00004090100440130200</t>
  </si>
  <si>
    <t>i6_00004090100440130240</t>
  </si>
  <si>
    <t>Финансовое обеспечение мероприятий по содержанию ремонту дорог</t>
  </si>
  <si>
    <t>i5_00004090100471520000</t>
  </si>
  <si>
    <t>0100471520</t>
  </si>
  <si>
    <t>i6_00004090100471520200</t>
  </si>
  <si>
    <t>i6_00004090100471520240</t>
  </si>
  <si>
    <t>i5_00004090100471540000</t>
  </si>
  <si>
    <t>0100471540</t>
  </si>
  <si>
    <t>i6_00004090100471540200</t>
  </si>
  <si>
    <t>i6_00004090100471540240</t>
  </si>
  <si>
    <t>Финансовое обеспечение мероприятий по содержанию и ремонту дорог (софинансирование)</t>
  </si>
  <si>
    <t>i5_000040901004S1520000</t>
  </si>
  <si>
    <t>01004S1520</t>
  </si>
  <si>
    <t>i6_000040901004S1520200</t>
  </si>
  <si>
    <t>i6_000040901004S1520240</t>
  </si>
  <si>
    <t>i5_000040901004S1540000</t>
  </si>
  <si>
    <t>01004S1540</t>
  </si>
  <si>
    <t>i6_000040901004S1540200</t>
  </si>
  <si>
    <t>i6_000040901004S1540240</t>
  </si>
  <si>
    <t>ЖИЛИЩНО-КОММУНАЛЬНОЕ ХОЗЯЙСТВО</t>
  </si>
  <si>
    <t>i2_00005000000000000000</t>
  </si>
  <si>
    <t>0500</t>
  </si>
  <si>
    <t>Коммунальное хозяйство</t>
  </si>
  <si>
    <t>i3_00005020000000000000</t>
  </si>
  <si>
    <t>0502</t>
  </si>
  <si>
    <t>i4_00005020100000000000</t>
  </si>
  <si>
    <t>Расходы на осуществление полномочий в части организации нецентрализованного холодного водоснабжения</t>
  </si>
  <si>
    <t>i5_00005020101440150000</t>
  </si>
  <si>
    <t>0101440150</t>
  </si>
  <si>
    <t>i6_00005020101440150200</t>
  </si>
  <si>
    <t>i6_00005020101440150240</t>
  </si>
  <si>
    <t>Благоустройство</t>
  </si>
  <si>
    <t>i3_00005030000000000000</t>
  </si>
  <si>
    <t>0503</t>
  </si>
  <si>
    <t>i4_00005030100000000000</t>
  </si>
  <si>
    <t>Финансовое обеспечение мероприятий по уличному освещению и энергосбережению</t>
  </si>
  <si>
    <t>i5_00005030100140010000</t>
  </si>
  <si>
    <t>0100140010</t>
  </si>
  <si>
    <t>i6_00005030100140010200</t>
  </si>
  <si>
    <t>i6_00005030100140010240</t>
  </si>
  <si>
    <t>Финансовое обеспечение мероприятий по содержанию мест захоронений</t>
  </si>
  <si>
    <t>i5_00005030100240020000</t>
  </si>
  <si>
    <t>0100240020</t>
  </si>
  <si>
    <t>i6_00005030100240020200</t>
  </si>
  <si>
    <t>i6_00005030100240020240</t>
  </si>
  <si>
    <t>Финансовое обеспечение мероприятий по благоустройству территории поселения, озеленения, содержанию мест массового отдыха</t>
  </si>
  <si>
    <t>i5_00005030100340040000</t>
  </si>
  <si>
    <t>0100340040</t>
  </si>
  <si>
    <t>i6_00005030100340040200</t>
  </si>
  <si>
    <t>i6_00005030100340040240</t>
  </si>
  <si>
    <t>Финансовое обеспечение мероприятий на содействие и развитие ТОС (софинансирование)</t>
  </si>
  <si>
    <t>i5_000050301010S2090000</t>
  </si>
  <si>
    <t>01010S2090</t>
  </si>
  <si>
    <t>i6_000050301010S2090200</t>
  </si>
  <si>
    <t>i6_000050301010S2090240</t>
  </si>
  <si>
    <t>ОБРАЗОВАНИЕ</t>
  </si>
  <si>
    <t>i2_00007000000000000000</t>
  </si>
  <si>
    <t>0700</t>
  </si>
  <si>
    <t>Профессиональная подготовка, переподготовка и повышение квалификации</t>
  </si>
  <si>
    <t>i3_00007050000000000000</t>
  </si>
  <si>
    <t>0705</t>
  </si>
  <si>
    <t>i4_00007050100000000000</t>
  </si>
  <si>
    <t>i4_00007050110000000000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</si>
  <si>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органов местного самоуправления</t>
  </si>
  <si>
    <t>i5_00007050110240300000</t>
  </si>
  <si>
    <t>0110240300</t>
  </si>
  <si>
    <t>i6_00007050110240300200</t>
  </si>
  <si>
    <t>i6_00007050110240300240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</si>
  <si>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</si>
  <si>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</si>
  <si>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</si>
  <si>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</si>
  <si>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i3_00008040000000000000</t>
  </si>
  <si>
    <t>0804</t>
  </si>
  <si>
    <t>i4_00008040100000000000</t>
  </si>
  <si>
    <t>Финансовое обеспечение мероприятий по проведению спортивных мероприятий, праздников, конкурсов местного значения</t>
  </si>
  <si>
    <t>i5_00008040100740070000</t>
  </si>
  <si>
    <t>0100740070</t>
  </si>
  <si>
    <t>i6_00008040100740070200</t>
  </si>
  <si>
    <t>i6_00008040100740070240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</si>
  <si>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</si>
  <si>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</si>
  <si>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</si>
  <si>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</si>
  <si>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</si>
  <si>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</si>
  <si>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i4_00010011200000000000</t>
  </si>
  <si>
    <t>Расходы на выплату пенсий муниципальным служащим</t>
  </si>
  <si>
    <t>i5_00010011200040003000</t>
  </si>
  <si>
    <t>1200040003</t>
  </si>
  <si>
    <t>Социальное обеспечение и иные выплаты населению</t>
  </si>
  <si>
    <t>i6_00010011200040003300</t>
  </si>
  <si>
    <t>300</t>
  </si>
  <si>
    <t>Публичные нормативные социальные выплаты гражданам</t>
  </si>
  <si>
    <t>i6_00010011200040003310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</si>
  <si>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</si>
  <si>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</si>
  <si>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</si>
  <si>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</si>
  <si>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</si>
  <si>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</si>
  <si>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</si>
  <si>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</si>
  <si>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</si>
  <si>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i4_00011010100000000000</t>
  </si>
  <si>
    <t>i5_00011010100740070000</t>
  </si>
  <si>
    <t>i6_00011010100740070200</t>
  </si>
  <si>
    <t>i6_00011010100740070240</t>
  </si>
  <si>
    <t>Финансовое обеспечение мероприятий на участие в проекте поддержки местных инициатив (софинансирование)</t>
  </si>
  <si>
    <t>i5_000110101012S0030000</t>
  </si>
  <si>
    <t>01012S0030</t>
  </si>
  <si>
    <t>i6_000110101012S0030200</t>
  </si>
  <si>
    <t>i6_000110101012S0030240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</si>
  <si>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</si>
  <si>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</si>
  <si>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</si>
  <si>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</si>
  <si>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</si>
  <si>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</si>
  <si>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</si>
  <si>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>Финансовое обеспечение мероприятий по опубликованию муниципальных нормативно-правовых актов и иной официальной информации</t>
  </si>
  <si>
    <t>i5_00012020101140080000</t>
  </si>
  <si>
    <t>0101140080</t>
  </si>
  <si>
    <t>i6_00012020101140080200</t>
  </si>
  <si>
    <t>i6_00012020101140080240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</si>
  <si>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</si>
  <si>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</si>
  <si>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</si>
  <si>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</si>
  <si>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</si>
  <si>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</si>
  <si>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</si>
  <si>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</si>
  <si>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</si>
  <si>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</si>
  <si>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</si>
  <si>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</si>
  <si>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</si>
  <si>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</si>
  <si>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</si>
  <si>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</si>
  <si>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</si>
  <si>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</si>
  <si>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</si>
  <si>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</si>
  <si>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</si>
  <si>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</si>
  <si>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</si>
  <si>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</si>
  <si>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</si>
  <si>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</si>
  <si>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</si>
  <si>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</si>
  <si>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</si>
  <si>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</si>
  <si>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</si>
  <si>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</si>
  <si>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</si>
  <si>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</si>
  <si>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</si>
  <si>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</si>
  <si>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</si>
  <si>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</si>
  <si>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</si>
  <si>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</si>
  <si>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</si>
  <si>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</si>
  <si>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</si>
  <si>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</si>
  <si>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</si>
  <si>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</si>
  <si>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</si>
  <si>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</si>
  <si>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</si>
  <si>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</si>
  <si>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</si>
  <si>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</si>
  <si>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</si>
  <si>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</si>
  <si>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</si>
  <si>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</si>
  <si>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</si>
  <si>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</si>
  <si>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</si>
  <si>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</si>
  <si>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</si>
  <si>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</si>
  <si>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</si>
  <si>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</si>
  <si>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</si>
  <si>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</si>
  <si>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</si>
  <si>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</si>
  <si>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</si>
  <si>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</si>
  <si>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</si>
  <si>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</si>
  <si>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</si>
  <si>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</si>
  <si>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</si>
  <si>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</si>
  <si>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</si>
  <si>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</si>
  <si>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</si>
  <si>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</si>
  <si>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</si>
  <si>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</si>
  <si>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</si>
  <si>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</si>
  <si>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</si>
  <si>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</si>
  <si>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</si>
  <si>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</si>
  <si>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20216001000000150</t>
  </si>
  <si>
    <t>i2_00020216001000000150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</si>
  <si>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</si>
  <si>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</si>
  <si>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</si>
  <si>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</si>
  <si>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</si>
  <si>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Прочие субсидии</t>
  </si>
  <si>
    <t>20229999000000150</t>
  </si>
  <si>
    <t>i2_00020229999000000150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</si>
  <si>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</si>
  <si>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</si>
  <si>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</si>
  <si>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</si>
  <si>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</si>
  <si>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</si>
  <si>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</si>
  <si>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</si>
  <si>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</si>
  <si>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</si>
  <si>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</si>
  <si>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</si>
  <si>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</si>
  <si>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</si>
  <si>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</si>
  <si>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</si>
  <si>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</si>
  <si>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</si>
  <si>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</si>
  <si>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</si>
  <si>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</si>
  <si>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</si>
  <si>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В.А. Кострюков</t>
  </si>
  <si>
    <t>Главный служащий</t>
  </si>
  <si>
    <t>Л.Ю. Сергеева</t>
  </si>
  <si>
    <t>И.А. Гусева</t>
  </si>
  <si>
    <t>"04"  февраль  2022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</si>
</sst>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name val="Arial Cyr"/>
      <family val="0"/>
    </font>
    <font>
      <sz val="12"/>
      <color indexed="8"/>
      <name val="Arial Cyr"/>
      <family val="0"/>
    </font>
    <font>
      <sz val="8"/>
      <color indexed="8"/>
      <name val="Arial Cyr"/>
      <family val="0"/>
    </font>
    <font>
      <b/>
      <i/>
      <sz val="8"/>
      <color indexed="8"/>
      <name val="Arial Cyr"/>
      <family val="0"/>
    </font>
    <font>
      <i/>
      <sz val="12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dotted"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dotted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1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24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7" fillId="24" borderId="1" applyNumberFormat="0" applyAlignment="0" applyProtection="0"/>
    <xf numFmtId="0" fontId="19" fillId="25" borderId="1" applyNumberFormat="0" applyAlignment="0" applyProtection="0"/>
    <xf numFmtId="0" fontId="19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0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1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7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9" fontId="3" fillId="25" borderId="26" xfId="0" applyNumberFormat="1" applyFont="1" applyFill="1" applyBorder="1" applyAlignment="1">
      <alignment horizontal="center" wrapText="1"/>
    </xf>
    <xf numFmtId="49" fontId="3" fillId="25" borderId="2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25" borderId="28" xfId="0" applyFont="1" applyFill="1" applyBorder="1" applyAlignment="1">
      <alignment horizontal="left" wrapText="1"/>
    </xf>
    <xf numFmtId="0" fontId="3" fillId="25" borderId="29" xfId="0" applyFont="1" applyFill="1" applyBorder="1" applyAlignment="1">
      <alignment horizontal="center" wrapText="1"/>
    </xf>
    <xf numFmtId="4" fontId="3" fillId="25" borderId="30" xfId="0" applyNumberFormat="1" applyFont="1" applyFill="1" applyBorder="1" applyAlignment="1">
      <alignment horizontal="center"/>
    </xf>
    <xf numFmtId="4" fontId="3" fillId="25" borderId="31" xfId="0" applyNumberFormat="1" applyFont="1" applyFill="1" applyBorder="1" applyAlignment="1">
      <alignment horizontal="center"/>
    </xf>
    <xf numFmtId="4" fontId="3" fillId="25" borderId="32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49" fontId="3" fillId="25" borderId="19" xfId="0" applyNumberFormat="1" applyFont="1" applyFill="1" applyBorder="1" applyAlignment="1">
      <alignment horizontal="center" wrapText="1"/>
    </xf>
    <xf numFmtId="49" fontId="3" fillId="25" borderId="20" xfId="0" applyNumberFormat="1" applyFont="1" applyFill="1" applyBorder="1" applyAlignment="1">
      <alignment horizontal="center" wrapText="1"/>
    </xf>
    <xf numFmtId="4" fontId="3" fillId="7" borderId="34" xfId="0" applyNumberFormat="1" applyFont="1" applyFill="1" applyBorder="1" applyAlignment="1">
      <alignment horizontal="right"/>
    </xf>
    <xf numFmtId="4" fontId="3" fillId="27" borderId="17" xfId="0" applyNumberFormat="1" applyFont="1" applyFill="1" applyBorder="1" applyAlignment="1">
      <alignment horizontal="right"/>
    </xf>
    <xf numFmtId="4" fontId="3" fillId="7" borderId="35" xfId="0" applyNumberFormat="1" applyFont="1" applyFill="1" applyBorder="1" applyAlignment="1">
      <alignment horizontal="right"/>
    </xf>
    <xf numFmtId="4" fontId="3" fillId="11" borderId="36" xfId="0" applyNumberFormat="1" applyFont="1" applyFill="1" applyBorder="1" applyAlignment="1">
      <alignment horizontal="right"/>
    </xf>
    <xf numFmtId="4" fontId="3" fillId="7" borderId="37" xfId="0" applyNumberFormat="1" applyFont="1" applyFill="1" applyBorder="1" applyAlignment="1">
      <alignment horizontal="center"/>
    </xf>
    <xf numFmtId="4" fontId="3" fillId="25" borderId="17" xfId="0" applyNumberFormat="1" applyFont="1" applyFill="1" applyBorder="1" applyAlignment="1">
      <alignment horizontal="right"/>
    </xf>
    <xf numFmtId="4" fontId="3" fillId="25" borderId="25" xfId="0" applyNumberFormat="1" applyFont="1" applyFill="1" applyBorder="1" applyAlignment="1">
      <alignment horizontal="right"/>
    </xf>
    <xf numFmtId="4" fontId="3" fillId="25" borderId="37" xfId="0" applyNumberFormat="1" applyFont="1" applyFill="1" applyBorder="1" applyAlignment="1">
      <alignment horizontal="right"/>
    </xf>
    <xf numFmtId="4" fontId="3" fillId="25" borderId="38" xfId="0" applyNumberFormat="1" applyFont="1" applyFill="1" applyBorder="1" applyAlignment="1">
      <alignment horizontal="right"/>
    </xf>
    <xf numFmtId="4" fontId="3" fillId="25" borderId="39" xfId="0" applyNumberFormat="1" applyFont="1" applyFill="1" applyBorder="1" applyAlignment="1">
      <alignment horizontal="right"/>
    </xf>
    <xf numFmtId="4" fontId="3" fillId="25" borderId="40" xfId="0" applyNumberFormat="1" applyFont="1" applyFill="1" applyBorder="1" applyAlignment="1">
      <alignment horizontal="right"/>
    </xf>
    <xf numFmtId="4" fontId="3" fillId="25" borderId="38" xfId="0" applyNumberFormat="1" applyFont="1" applyFill="1" applyBorder="1" applyAlignment="1">
      <alignment horizontal="center"/>
    </xf>
    <xf numFmtId="4" fontId="3" fillId="25" borderId="39" xfId="0" applyNumberFormat="1" applyFont="1" applyFill="1" applyBorder="1" applyAlignment="1">
      <alignment horizontal="center"/>
    </xf>
    <xf numFmtId="4" fontId="3" fillId="25" borderId="40" xfId="0" applyNumberFormat="1" applyFont="1" applyFill="1" applyBorder="1" applyAlignment="1">
      <alignment horizontal="center"/>
    </xf>
    <xf numFmtId="0" fontId="3" fillId="25" borderId="37" xfId="0" applyNumberFormat="1" applyFont="1" applyFill="1" applyBorder="1" applyAlignment="1">
      <alignment horizontal="center"/>
    </xf>
    <xf numFmtId="4" fontId="3" fillId="11" borderId="17" xfId="0" applyNumberFormat="1" applyFont="1" applyFill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25" borderId="41" xfId="0" applyFont="1" applyFill="1" applyBorder="1" applyAlignment="1">
      <alignment horizontal="left" wrapText="1"/>
    </xf>
    <xf numFmtId="0" fontId="3" fillId="25" borderId="42" xfId="0" applyFont="1" applyFill="1" applyBorder="1" applyAlignment="1">
      <alignment horizontal="left" wrapText="1"/>
    </xf>
    <xf numFmtId="0" fontId="3" fillId="25" borderId="32" xfId="0" applyFont="1" applyFill="1" applyBorder="1" applyAlignment="1">
      <alignment horizontal="left" wrapText="1"/>
    </xf>
    <xf numFmtId="0" fontId="3" fillId="25" borderId="43" xfId="0" applyFont="1" applyFill="1" applyBorder="1" applyAlignment="1">
      <alignment horizontal="left" wrapText="1"/>
    </xf>
    <xf numFmtId="0" fontId="3" fillId="25" borderId="44" xfId="0" applyFont="1" applyFill="1" applyBorder="1" applyAlignment="1">
      <alignment horizontal="left" wrapText="1"/>
    </xf>
    <xf numFmtId="0" fontId="3" fillId="0" borderId="43" xfId="0" applyFont="1" applyBorder="1" applyAlignment="1">
      <alignment horizontal="left" wrapText="1"/>
    </xf>
    <xf numFmtId="4" fontId="3" fillId="0" borderId="17" xfId="0" applyNumberFormat="1" applyFont="1" applyBorder="1" applyAlignment="1" applyProtection="1">
      <alignment horizontal="right"/>
      <protection locked="0"/>
    </xf>
    <xf numFmtId="49" fontId="3" fillId="0" borderId="19" xfId="0" applyNumberFormat="1" applyFont="1" applyBorder="1" applyAlignment="1" applyProtection="1">
      <alignment horizontal="center" wrapText="1"/>
      <protection locked="0"/>
    </xf>
    <xf numFmtId="0" fontId="3" fillId="0" borderId="45" xfId="0" applyFont="1" applyBorder="1" applyAlignment="1" applyProtection="1">
      <alignment horizontal="left" wrapText="1"/>
      <protection locked="0"/>
    </xf>
    <xf numFmtId="4" fontId="3" fillId="0" borderId="17" xfId="0" applyNumberFormat="1" applyFont="1" applyBorder="1" applyAlignment="1" applyProtection="1">
      <alignment horizontal="right" wrapText="1"/>
      <protection locked="0"/>
    </xf>
    <xf numFmtId="4" fontId="3" fillId="0" borderId="25" xfId="0" applyNumberFormat="1" applyFont="1" applyBorder="1" applyAlignment="1" applyProtection="1">
      <alignment horizontal="right" wrapText="1"/>
      <protection locked="0"/>
    </xf>
    <xf numFmtId="4" fontId="3" fillId="7" borderId="37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" fontId="3" fillId="27" borderId="37" xfId="0" applyNumberFormat="1" applyFont="1" applyFill="1" applyBorder="1" applyAlignment="1">
      <alignment horizontal="right"/>
    </xf>
    <xf numFmtId="4" fontId="3" fillId="27" borderId="40" xfId="0" applyNumberFormat="1" applyFont="1" applyFill="1" applyBorder="1" applyAlignment="1">
      <alignment horizontal="right"/>
    </xf>
    <xf numFmtId="4" fontId="3" fillId="27" borderId="40" xfId="0" applyNumberFormat="1" applyFont="1" applyFill="1" applyBorder="1" applyAlignment="1" applyProtection="1">
      <alignment horizontal="right"/>
      <protection/>
    </xf>
    <xf numFmtId="49" fontId="3" fillId="25" borderId="50" xfId="0" applyNumberFormat="1" applyFont="1" applyFill="1" applyBorder="1" applyAlignment="1">
      <alignment horizontal="center"/>
    </xf>
    <xf numFmtId="0" fontId="0" fillId="28" borderId="0" xfId="0" applyFill="1" applyAlignment="1">
      <alignment/>
    </xf>
    <xf numFmtId="0" fontId="3" fillId="0" borderId="43" xfId="0" applyFont="1" applyFill="1" applyBorder="1" applyAlignment="1">
      <alignment horizontal="left" wrapText="1"/>
    </xf>
    <xf numFmtId="0" fontId="3" fillId="0" borderId="51" xfId="0" applyFont="1" applyFill="1" applyBorder="1" applyAlignment="1">
      <alignment horizontal="left" wrapText="1"/>
    </xf>
    <xf numFmtId="4" fontId="3" fillId="7" borderId="17" xfId="0" applyNumberFormat="1" applyFont="1" applyFill="1" applyBorder="1" applyAlignment="1">
      <alignment horizontal="right"/>
    </xf>
    <xf numFmtId="4" fontId="3" fillId="0" borderId="38" xfId="0" applyNumberFormat="1" applyFont="1" applyBorder="1" applyAlignment="1" applyProtection="1">
      <alignment horizontal="right"/>
      <protection locked="0"/>
    </xf>
    <xf numFmtId="49" fontId="3" fillId="25" borderId="40" xfId="0" applyNumberFormat="1" applyFont="1" applyFill="1" applyBorder="1" applyAlignment="1">
      <alignment horizontal="center"/>
    </xf>
    <xf numFmtId="0" fontId="3" fillId="7" borderId="45" xfId="0" applyFont="1" applyFill="1" applyBorder="1" applyAlignment="1">
      <alignment horizontal="left" wrapText="1"/>
    </xf>
    <xf numFmtId="49" fontId="3" fillId="7" borderId="19" xfId="0" applyNumberFormat="1" applyFont="1" applyFill="1" applyBorder="1" applyAlignment="1">
      <alignment horizontal="center" wrapText="1"/>
    </xf>
    <xf numFmtId="49" fontId="3" fillId="7" borderId="52" xfId="0" applyNumberFormat="1" applyFont="1" applyFill="1" applyBorder="1" applyAlignment="1">
      <alignment horizontal="center" wrapText="1"/>
    </xf>
    <xf numFmtId="4" fontId="3" fillId="7" borderId="25" xfId="0" applyNumberFormat="1" applyFont="1" applyFill="1" applyBorder="1" applyAlignment="1">
      <alignment horizontal="right"/>
    </xf>
    <xf numFmtId="4" fontId="3" fillId="7" borderId="37" xfId="0" applyNumberFormat="1" applyFont="1" applyFill="1" applyBorder="1" applyAlignment="1">
      <alignment horizontal="right"/>
    </xf>
    <xf numFmtId="4" fontId="3" fillId="27" borderId="53" xfId="0" applyNumberFormat="1" applyFont="1" applyFill="1" applyBorder="1" applyAlignment="1">
      <alignment horizontal="right"/>
    </xf>
    <xf numFmtId="49" fontId="0" fillId="7" borderId="0" xfId="0" applyNumberFormat="1" applyFill="1" applyAlignment="1">
      <alignment/>
    </xf>
    <xf numFmtId="0" fontId="0" fillId="7" borderId="0" xfId="0" applyFill="1" applyAlignment="1">
      <alignment/>
    </xf>
    <xf numFmtId="49" fontId="3" fillId="7" borderId="52" xfId="0" applyNumberFormat="1" applyFont="1" applyFill="1" applyBorder="1" applyAlignment="1">
      <alignment horizontal="center"/>
    </xf>
    <xf numFmtId="0" fontId="3" fillId="7" borderId="43" xfId="0" applyFont="1" applyFill="1" applyBorder="1" applyAlignment="1">
      <alignment horizontal="left" wrapText="1"/>
    </xf>
    <xf numFmtId="49" fontId="3" fillId="7" borderId="20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4" fontId="3" fillId="25" borderId="37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7" borderId="0" xfId="0" applyNumberFormat="1" applyFont="1" applyFill="1" applyBorder="1" applyAlignment="1">
      <alignment horizontal="right"/>
    </xf>
    <xf numFmtId="4" fontId="3" fillId="7" borderId="0" xfId="0" applyNumberFormat="1" applyFont="1" applyFill="1" applyBorder="1" applyAlignment="1">
      <alignment horizontal="center"/>
    </xf>
    <xf numFmtId="49" fontId="3" fillId="7" borderId="0" xfId="0" applyNumberFormat="1" applyFont="1" applyFill="1" applyBorder="1" applyAlignment="1">
      <alignment horizontal="right"/>
    </xf>
    <xf numFmtId="49" fontId="3" fillId="7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0" borderId="55" xfId="0" applyNumberFormat="1" applyFont="1" applyBorder="1" applyAlignment="1" applyProtection="1">
      <alignment horizontal="center" wrapText="1"/>
      <protection locked="0"/>
    </xf>
    <xf numFmtId="49" fontId="3" fillId="0" borderId="54" xfId="0" applyNumberFormat="1" applyFont="1" applyBorder="1" applyAlignment="1" applyProtection="1">
      <alignment horizontal="center"/>
      <protection locked="0"/>
    </xf>
    <xf numFmtId="49" fontId="3" fillId="7" borderId="56" xfId="0" applyNumberFormat="1" applyFont="1" applyFill="1" applyBorder="1" applyAlignment="1">
      <alignment horizontal="center" wrapText="1"/>
    </xf>
    <xf numFmtId="49" fontId="3" fillId="0" borderId="56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11" borderId="53" xfId="0" applyNumberFormat="1" applyFont="1" applyFill="1" applyBorder="1" applyAlignment="1">
      <alignment horizontal="right"/>
    </xf>
    <xf numFmtId="49" fontId="3" fillId="7" borderId="38" xfId="0" applyNumberFormat="1" applyFont="1" applyFill="1" applyBorder="1" applyAlignment="1">
      <alignment horizontal="center" wrapText="1"/>
    </xf>
    <xf numFmtId="14" fontId="3" fillId="0" borderId="48" xfId="0" applyNumberFormat="1" applyFont="1" applyBorder="1" applyAlignment="1">
      <alignment horizontal="center"/>
    </xf>
    <xf numFmtId="0" fontId="3" fillId="29" borderId="45" xfId="0" applyFont="1" applyFill="1" applyBorder="1" applyAlignment="1">
      <alignment horizontal="left" wrapText="1"/>
    </xf>
    <xf numFmtId="49" fontId="3" fillId="29" borderId="19" xfId="0" applyNumberFormat="1" applyFont="1" applyFill="1" applyBorder="1" applyAlignment="1">
      <alignment horizontal="center" wrapText="1"/>
    </xf>
    <xf numFmtId="49" fontId="3" fillId="29" borderId="52" xfId="0" applyNumberFormat="1" applyFont="1" applyFill="1" applyBorder="1" applyAlignment="1">
      <alignment horizontal="center"/>
    </xf>
    <xf numFmtId="4" fontId="3" fillId="29" borderId="17" xfId="0" applyNumberFormat="1" applyFont="1" applyFill="1" applyBorder="1" applyAlignment="1">
      <alignment horizontal="right"/>
    </xf>
    <xf numFmtId="4" fontId="3" fillId="29" borderId="25" xfId="0" applyNumberFormat="1" applyFont="1" applyFill="1" applyBorder="1" applyAlignment="1">
      <alignment horizontal="right"/>
    </xf>
    <xf numFmtId="4" fontId="3" fillId="29" borderId="37" xfId="0" applyNumberFormat="1" applyFont="1" applyFill="1" applyBorder="1" applyAlignment="1">
      <alignment horizontal="right"/>
    </xf>
    <xf numFmtId="4" fontId="3" fillId="29" borderId="0" xfId="0" applyNumberFormat="1" applyFont="1" applyFill="1" applyBorder="1" applyAlignment="1">
      <alignment horizontal="right"/>
    </xf>
    <xf numFmtId="0" fontId="0" fillId="29" borderId="0" xfId="0" applyFill="1" applyAlignment="1">
      <alignment/>
    </xf>
    <xf numFmtId="0" fontId="3" fillId="30" borderId="43" xfId="0" applyFont="1" applyFill="1" applyBorder="1" applyAlignment="1" applyProtection="1">
      <alignment horizontal="left" wrapText="1"/>
      <protection locked="0"/>
    </xf>
    <xf numFmtId="49" fontId="3" fillId="30" borderId="19" xfId="0" applyNumberFormat="1" applyFont="1" applyFill="1" applyBorder="1" applyAlignment="1" applyProtection="1">
      <alignment horizontal="center" wrapText="1"/>
      <protection locked="0"/>
    </xf>
    <xf numFmtId="49" fontId="3" fillId="30" borderId="54" xfId="0" applyNumberFormat="1" applyFont="1" applyFill="1" applyBorder="1" applyAlignment="1" applyProtection="1">
      <alignment horizontal="center" wrapText="1"/>
      <protection locked="0"/>
    </xf>
    <xf numFmtId="4" fontId="3" fillId="30" borderId="17" xfId="0" applyNumberFormat="1" applyFont="1" applyFill="1" applyBorder="1" applyAlignment="1" applyProtection="1">
      <alignment horizontal="right" wrapText="1"/>
      <protection locked="0"/>
    </xf>
    <xf numFmtId="4" fontId="3" fillId="30" borderId="25" xfId="0" applyNumberFormat="1" applyFont="1" applyFill="1" applyBorder="1" applyAlignment="1" applyProtection="1">
      <alignment horizontal="right" wrapText="1"/>
      <protection locked="0"/>
    </xf>
    <xf numFmtId="4" fontId="3" fillId="29" borderId="37" xfId="0" applyNumberFormat="1" applyFont="1" applyFill="1" applyBorder="1" applyAlignment="1">
      <alignment horizontal="right" wrapText="1"/>
    </xf>
    <xf numFmtId="4" fontId="3" fillId="29" borderId="0" xfId="0" applyNumberFormat="1" applyFont="1" applyFill="1" applyBorder="1" applyAlignment="1">
      <alignment horizontal="right" wrapText="1"/>
    </xf>
    <xf numFmtId="49" fontId="0" fillId="30" borderId="0" xfId="0" applyNumberFormat="1" applyFill="1" applyAlignment="1">
      <alignment wrapText="1"/>
    </xf>
    <xf numFmtId="0" fontId="28" fillId="30" borderId="0" xfId="102" applyFont="1" applyFill="1" applyAlignment="1" applyProtection="1">
      <alignment horizontal="center"/>
      <protection/>
    </xf>
    <xf numFmtId="0" fontId="30" fillId="0" borderId="57" xfId="102" applyFont="1" applyBorder="1" applyAlignment="1" applyProtection="1">
      <alignment horizontal="left" vertical="center" indent="2"/>
      <protection/>
    </xf>
    <xf numFmtId="0" fontId="30" fillId="0" borderId="58" xfId="102" applyFont="1" applyBorder="1" applyAlignment="1" applyProtection="1">
      <alignment horizontal="left" vertical="center" indent="2"/>
      <protection/>
    </xf>
    <xf numFmtId="0" fontId="28" fillId="0" borderId="0" xfId="102" applyFont="1" applyAlignment="1" applyProtection="1">
      <alignment horizontal="center"/>
      <protection/>
    </xf>
    <xf numFmtId="0" fontId="29" fillId="30" borderId="59" xfId="102" applyFont="1" applyFill="1" applyBorder="1" applyAlignment="1" applyProtection="1">
      <alignment horizontal="left" wrapText="1" indent="1"/>
      <protection/>
    </xf>
    <xf numFmtId="0" fontId="29" fillId="30" borderId="60" xfId="102" applyFont="1" applyFill="1" applyBorder="1" applyAlignment="1" applyProtection="1">
      <alignment horizontal="left" wrapText="1" indent="1"/>
      <protection/>
    </xf>
    <xf numFmtId="0" fontId="29" fillId="30" borderId="0" xfId="102" applyFont="1" applyFill="1" applyBorder="1" applyAlignment="1" applyProtection="1">
      <alignment horizontal="left" wrapText="1" indent="1"/>
      <protection/>
    </xf>
    <xf numFmtId="0" fontId="29" fillId="30" borderId="61" xfId="102" applyFont="1" applyFill="1" applyBorder="1" applyAlignment="1" applyProtection="1">
      <alignment horizontal="left" wrapText="1" indent="1"/>
      <protection/>
    </xf>
    <xf numFmtId="49" fontId="26" fillId="30" borderId="62" xfId="103" applyNumberFormat="1" applyFont="1" applyFill="1" applyBorder="1" applyAlignment="1" applyProtection="1">
      <alignment horizontal="right" indent="1"/>
      <protection/>
    </xf>
    <xf numFmtId="49" fontId="26" fillId="30" borderId="0" xfId="103" applyNumberFormat="1" applyFont="1" applyFill="1" applyBorder="1" applyAlignment="1" applyProtection="1">
      <alignment horizontal="right" indent="1"/>
      <protection/>
    </xf>
    <xf numFmtId="49" fontId="26" fillId="30" borderId="63" xfId="103" applyNumberFormat="1" applyFont="1" applyFill="1" applyBorder="1" applyAlignment="1" applyProtection="1">
      <alignment horizontal="right" indent="1"/>
      <protection/>
    </xf>
    <xf numFmtId="49" fontId="26" fillId="30" borderId="64" xfId="103" applyNumberFormat="1" applyFont="1" applyFill="1" applyBorder="1" applyAlignment="1" applyProtection="1">
      <alignment horizontal="right" indent="1"/>
      <protection/>
    </xf>
    <xf numFmtId="0" fontId="29" fillId="30" borderId="64" xfId="102" applyFont="1" applyFill="1" applyBorder="1" applyAlignment="1" applyProtection="1">
      <alignment horizontal="left" wrapText="1" indent="1"/>
      <protection/>
    </xf>
    <xf numFmtId="0" fontId="29" fillId="30" borderId="65" xfId="102" applyFont="1" applyFill="1" applyBorder="1" applyAlignment="1" applyProtection="1">
      <alignment horizontal="left" wrapText="1" indent="1"/>
      <protection/>
    </xf>
    <xf numFmtId="0" fontId="27" fillId="0" borderId="66" xfId="102" applyFont="1" applyBorder="1" applyAlignment="1" applyProtection="1">
      <alignment horizontal="center"/>
      <protection/>
    </xf>
    <xf numFmtId="0" fontId="27" fillId="0" borderId="57" xfId="102" applyFont="1" applyBorder="1" applyAlignment="1" applyProtection="1">
      <alignment horizontal="center"/>
      <protection/>
    </xf>
    <xf numFmtId="49" fontId="26" fillId="30" borderId="67" xfId="103" applyNumberFormat="1" applyFont="1" applyFill="1" applyBorder="1" applyAlignment="1" applyProtection="1">
      <alignment horizontal="right" indent="1"/>
      <protection/>
    </xf>
    <xf numFmtId="49" fontId="26" fillId="30" borderId="59" xfId="103" applyNumberFormat="1" applyFont="1" applyFill="1" applyBorder="1" applyAlignment="1" applyProtection="1">
      <alignment horizontal="right" indent="1"/>
      <protection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25" borderId="70" xfId="0" applyNumberFormat="1" applyFont="1" applyFill="1" applyBorder="1" applyAlignment="1">
      <alignment horizontal="center" wrapText="1"/>
    </xf>
    <xf numFmtId="49" fontId="3" fillId="25" borderId="71" xfId="0" applyNumberFormat="1" applyFont="1" applyFill="1" applyBorder="1" applyAlignment="1">
      <alignment horizontal="center" wrapText="1"/>
    </xf>
    <xf numFmtId="49" fontId="3" fillId="25" borderId="72" xfId="0" applyNumberFormat="1" applyFont="1" applyFill="1" applyBorder="1" applyAlignment="1">
      <alignment horizontal="center" wrapText="1"/>
    </xf>
    <xf numFmtId="49" fontId="3" fillId="25" borderId="73" xfId="0" applyNumberFormat="1" applyFont="1" applyFill="1" applyBorder="1" applyAlignment="1">
      <alignment horizontal="center" wrapText="1"/>
    </xf>
    <xf numFmtId="49" fontId="3" fillId="25" borderId="74" xfId="0" applyNumberFormat="1" applyFont="1" applyFill="1" applyBorder="1" applyAlignment="1">
      <alignment horizontal="center" wrapText="1"/>
    </xf>
    <xf numFmtId="49" fontId="3" fillId="25" borderId="75" xfId="0" applyNumberFormat="1" applyFont="1" applyFill="1" applyBorder="1" applyAlignment="1">
      <alignment horizontal="center" wrapText="1"/>
    </xf>
    <xf numFmtId="49" fontId="3" fillId="25" borderId="76" xfId="0" applyNumberFormat="1" applyFont="1" applyFill="1" applyBorder="1" applyAlignment="1">
      <alignment horizontal="center"/>
    </xf>
    <xf numFmtId="49" fontId="3" fillId="25" borderId="16" xfId="0" applyNumberFormat="1" applyFont="1" applyFill="1" applyBorder="1" applyAlignment="1">
      <alignment horizontal="center"/>
    </xf>
    <xf numFmtId="49" fontId="3" fillId="25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25" borderId="52" xfId="0" applyNumberFormat="1" applyFont="1" applyFill="1" applyBorder="1" applyAlignment="1">
      <alignment horizontal="center" wrapText="1"/>
    </xf>
    <xf numFmtId="49" fontId="3" fillId="25" borderId="77" xfId="0" applyNumberFormat="1" applyFont="1" applyFill="1" applyBorder="1" applyAlignment="1">
      <alignment horizontal="center" wrapText="1"/>
    </xf>
    <xf numFmtId="49" fontId="3" fillId="25" borderId="38" xfId="0" applyNumberFormat="1" applyFont="1" applyFill="1" applyBorder="1" applyAlignment="1">
      <alignment horizontal="center" wrapText="1"/>
    </xf>
    <xf numFmtId="49" fontId="3" fillId="0" borderId="78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73" xfId="0" applyNumberFormat="1" applyFont="1" applyBorder="1" applyAlignment="1">
      <alignment horizontal="center" vertical="center" wrapText="1"/>
    </xf>
    <xf numFmtId="49" fontId="3" fillId="0" borderId="74" xfId="0" applyNumberFormat="1" applyFont="1" applyBorder="1" applyAlignment="1">
      <alignment horizontal="center" vertical="center" wrapText="1"/>
    </xf>
    <xf numFmtId="49" fontId="3" fillId="0" borderId="75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76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79" xfId="0" applyNumberFormat="1" applyFont="1" applyBorder="1" applyAlignment="1" applyProtection="1">
      <alignment horizontal="center" wrapText="1"/>
      <protection locked="0"/>
    </xf>
    <xf numFmtId="49" fontId="3" fillId="0" borderId="77" xfId="0" applyNumberFormat="1" applyFont="1" applyBorder="1" applyAlignment="1" applyProtection="1">
      <alignment horizontal="center" wrapText="1"/>
      <protection locked="0"/>
    </xf>
    <xf numFmtId="49" fontId="3" fillId="0" borderId="38" xfId="0" applyNumberFormat="1" applyFont="1" applyBorder="1" applyAlignment="1" applyProtection="1">
      <alignment horizontal="center" wrapText="1"/>
      <protection locked="0"/>
    </xf>
    <xf numFmtId="49" fontId="3" fillId="7" borderId="79" xfId="0" applyNumberFormat="1" applyFont="1" applyFill="1" applyBorder="1" applyAlignment="1">
      <alignment horizontal="center" wrapText="1"/>
    </xf>
    <xf numFmtId="49" fontId="3" fillId="7" borderId="77" xfId="0" applyNumberFormat="1" applyFont="1" applyFill="1" applyBorder="1" applyAlignment="1">
      <alignment horizontal="center" wrapText="1"/>
    </xf>
    <xf numFmtId="49" fontId="3" fillId="7" borderId="38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49" fontId="3" fillId="0" borderId="16" xfId="0" applyNumberFormat="1" applyFont="1" applyBorder="1" applyAlignment="1">
      <alignment horizontal="left"/>
    </xf>
    <xf numFmtId="49" fontId="3" fillId="0" borderId="77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25" borderId="80" xfId="0" applyNumberFormat="1" applyFont="1" applyFill="1" applyBorder="1" applyAlignment="1">
      <alignment horizontal="center"/>
    </xf>
    <xf numFmtId="49" fontId="3" fillId="25" borderId="81" xfId="0" applyNumberFormat="1" applyFont="1" applyFill="1" applyBorder="1" applyAlignment="1">
      <alignment horizontal="center"/>
    </xf>
    <xf numFmtId="49" fontId="3" fillId="25" borderId="36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25" borderId="52" xfId="0" applyNumberFormat="1" applyFont="1" applyFill="1" applyBorder="1" applyAlignment="1">
      <alignment horizontal="center"/>
    </xf>
    <xf numFmtId="49" fontId="3" fillId="25" borderId="77" xfId="0" applyNumberFormat="1" applyFont="1" applyFill="1" applyBorder="1" applyAlignment="1">
      <alignment horizontal="center"/>
    </xf>
    <xf numFmtId="49" fontId="3" fillId="25" borderId="38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/>
    </xf>
    <xf numFmtId="49" fontId="3" fillId="27" borderId="52" xfId="0" applyNumberFormat="1" applyFont="1" applyFill="1" applyBorder="1" applyAlignment="1">
      <alignment horizontal="center"/>
    </xf>
    <xf numFmtId="49" fontId="3" fillId="27" borderId="77" xfId="0" applyNumberFormat="1" applyFont="1" applyFill="1" applyBorder="1" applyAlignment="1">
      <alignment horizontal="center"/>
    </xf>
    <xf numFmtId="49" fontId="3" fillId="27" borderId="38" xfId="0" applyNumberFormat="1" applyFont="1" applyFill="1" applyBorder="1" applyAlignment="1">
      <alignment horizontal="center"/>
    </xf>
    <xf numFmtId="49" fontId="3" fillId="7" borderId="79" xfId="0" applyNumberFormat="1" applyFont="1" applyFill="1" applyBorder="1" applyAlignment="1">
      <alignment horizontal="center"/>
    </xf>
    <xf numFmtId="49" fontId="3" fillId="7" borderId="77" xfId="0" applyNumberFormat="1" applyFont="1" applyFill="1" applyBorder="1" applyAlignment="1">
      <alignment horizontal="center"/>
    </xf>
    <xf numFmtId="49" fontId="3" fillId="7" borderId="38" xfId="0" applyNumberFormat="1" applyFont="1" applyFill="1" applyBorder="1" applyAlignment="1">
      <alignment horizontal="center"/>
    </xf>
    <xf numFmtId="49" fontId="3" fillId="29" borderId="79" xfId="0" applyNumberFormat="1" applyFont="1" applyFill="1" applyBorder="1" applyAlignment="1">
      <alignment horizontal="center"/>
    </xf>
    <xf numFmtId="49" fontId="3" fillId="29" borderId="77" xfId="0" applyNumberFormat="1" applyFont="1" applyFill="1" applyBorder="1" applyAlignment="1">
      <alignment horizontal="center"/>
    </xf>
    <xf numFmtId="49" fontId="3" fillId="29" borderId="38" xfId="0" applyNumberFormat="1" applyFont="1" applyFill="1" applyBorder="1" applyAlignment="1">
      <alignment horizontal="center"/>
    </xf>
    <xf numFmtId="49" fontId="3" fillId="30" borderId="77" xfId="0" applyNumberFormat="1" applyFont="1" applyFill="1" applyBorder="1" applyAlignment="1" applyProtection="1">
      <alignment horizontal="center" wrapText="1"/>
      <protection locked="0"/>
    </xf>
    <xf numFmtId="49" fontId="3" fillId="30" borderId="38" xfId="0" applyNumberFormat="1" applyFont="1" applyFill="1" applyBorder="1" applyAlignment="1" applyProtection="1">
      <alignment horizontal="center" wrapText="1"/>
      <protection locked="0"/>
    </xf>
    <xf numFmtId="49" fontId="3" fillId="0" borderId="77" xfId="0" applyNumberFormat="1" applyFont="1" applyBorder="1" applyAlignment="1" applyProtection="1">
      <alignment horizontal="center"/>
      <protection locked="0"/>
    </xf>
    <xf numFmtId="49" fontId="3" fillId="0" borderId="38" xfId="0" applyNumberFormat="1" applyFont="1" applyBorder="1" applyAlignment="1" applyProtection="1">
      <alignment horizontal="center"/>
      <protection locked="0"/>
    </xf>
    <xf numFmtId="49" fontId="3" fillId="7" borderId="82" xfId="0" applyNumberFormat="1" applyFont="1" applyFill="1" applyBorder="1" applyAlignment="1">
      <alignment horizontal="center" wrapText="1"/>
    </xf>
    <xf numFmtId="49" fontId="3" fillId="0" borderId="82" xfId="0" applyNumberFormat="1" applyFont="1" applyBorder="1" applyAlignment="1" applyProtection="1">
      <alignment horizontal="center" wrapText="1"/>
      <protection locked="0"/>
    </xf>
  </cellXfs>
  <cellStyles count="11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1 2 2" xfId="53"/>
    <cellStyle name="Акцент2" xfId="54"/>
    <cellStyle name="Акцент2 2" xfId="55"/>
    <cellStyle name="Акцент2 2 2" xfId="56"/>
    <cellStyle name="Акцент3" xfId="57"/>
    <cellStyle name="Акцент3 2" xfId="58"/>
    <cellStyle name="Акцент3 2 2" xfId="59"/>
    <cellStyle name="Акцент4" xfId="60"/>
    <cellStyle name="Акцент4 2" xfId="61"/>
    <cellStyle name="Акцент4 2 2" xfId="62"/>
    <cellStyle name="Акцент5" xfId="63"/>
    <cellStyle name="Акцент5 2" xfId="64"/>
    <cellStyle name="Акцент6" xfId="65"/>
    <cellStyle name="Акцент6 2" xfId="66"/>
    <cellStyle name="Акцент6 2 2" xfId="67"/>
    <cellStyle name="Ввод " xfId="68"/>
    <cellStyle name="Ввод  2" xfId="69"/>
    <cellStyle name="Ввод  2 2" xfId="70"/>
    <cellStyle name="Вывод" xfId="71"/>
    <cellStyle name="Вывод 2" xfId="72"/>
    <cellStyle name="Вывод 2 2" xfId="73"/>
    <cellStyle name="Вычисление" xfId="74"/>
    <cellStyle name="Вычисление 2" xfId="75"/>
    <cellStyle name="Вычисление 2 2" xfId="76"/>
    <cellStyle name="Currency" xfId="77"/>
    <cellStyle name="Currency [0]" xfId="78"/>
    <cellStyle name="Заголовок 1" xfId="79"/>
    <cellStyle name="Заголовок 1 2" xfId="80"/>
    <cellStyle name="Заголовок 1 2 2" xfId="81"/>
    <cellStyle name="Заголовок 2" xfId="82"/>
    <cellStyle name="Заголовок 2 2" xfId="83"/>
    <cellStyle name="Заголовок 2 2 2" xfId="84"/>
    <cellStyle name="Заголовок 3" xfId="85"/>
    <cellStyle name="Заголовок 3 2" xfId="86"/>
    <cellStyle name="Заголовок 3 2 2" xfId="87"/>
    <cellStyle name="Заголовок 4" xfId="88"/>
    <cellStyle name="Заголовок 4 2" xfId="89"/>
    <cellStyle name="Заголовок 4 2 2" xfId="90"/>
    <cellStyle name="Итог" xfId="91"/>
    <cellStyle name="Итог 2" xfId="92"/>
    <cellStyle name="Итог 2 2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азвание 2 2" xfId="98"/>
    <cellStyle name="Нейтральный" xfId="99"/>
    <cellStyle name="Нейтральный 2" xfId="100"/>
    <cellStyle name="Нейтральный 2 2" xfId="101"/>
    <cellStyle name="Обычный 2" xfId="102"/>
    <cellStyle name="Обычный 2 2" xfId="103"/>
    <cellStyle name="Обычный 2 3" xfId="104"/>
    <cellStyle name="Плохой" xfId="105"/>
    <cellStyle name="Плохой 2" xfId="106"/>
    <cellStyle name="Плохой 2 2" xfId="107"/>
    <cellStyle name="Пояснение" xfId="108"/>
    <cellStyle name="Пояснение 2" xfId="109"/>
    <cellStyle name="Примечание" xfId="110"/>
    <cellStyle name="Примечание 2" xfId="111"/>
    <cellStyle name="Примечание 2 2" xfId="112"/>
    <cellStyle name="Примечание 3" xfId="113"/>
    <cellStyle name="Percent" xfId="114"/>
    <cellStyle name="Связанная ячейка" xfId="115"/>
    <cellStyle name="Связанная ячейка 2" xfId="116"/>
    <cellStyle name="Связанная ячейка 2 2" xfId="117"/>
    <cellStyle name="Текст предупреждения" xfId="118"/>
    <cellStyle name="Текст предупреждения 2" xfId="119"/>
    <cellStyle name="Текст предупреждения 2 2" xfId="120"/>
    <cellStyle name="Comma" xfId="121"/>
    <cellStyle name="Comma [0]" xfId="122"/>
    <cellStyle name="Хороший" xfId="123"/>
    <cellStyle name="Хороший 2" xfId="124"/>
    <cellStyle name="Хороший 2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315</xdr:row>
      <xdr:rowOff>57150</xdr:rowOff>
    </xdr:from>
    <xdr:to>
      <xdr:col>5</xdr:col>
      <xdr:colOff>57150</xdr:colOff>
      <xdr:row>315</xdr:row>
      <xdr:rowOff>542925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0530840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7"/>
  <sheetViews>
    <sheetView tabSelected="1" zoomScalePageLayoutView="0" workbookViewId="0" topLeftCell="A1">
      <selection activeCell="A307" sqref="A307"/>
    </sheetView>
  </sheetViews>
  <sheetFormatPr defaultColWidth="9.00390625" defaultRowHeight="12.75"/>
  <cols>
    <col min="1" max="1" width="38.625" style="0" customWidth="1"/>
    <col min="2" max="2" width="4.25390625" style="0" customWidth="1"/>
    <col min="3" max="3" width="3.875" style="0" customWidth="1"/>
    <col min="4" max="4" width="6.375" style="0" customWidth="1"/>
    <col min="5" max="5" width="10.125" style="0" customWidth="1"/>
    <col min="6" max="6" width="5.75390625" style="0" customWidth="1"/>
    <col min="7" max="7" width="4.75390625" style="0" customWidth="1"/>
    <col min="8" max="8" width="17.25390625" style="0" customWidth="1"/>
    <col min="9" max="9" width="15.875" style="0" customWidth="1"/>
    <col min="10" max="10" width="14.37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98" t="s">
        <v>35</v>
      </c>
      <c r="B1" s="198"/>
      <c r="C1" s="198"/>
      <c r="D1" s="198"/>
      <c r="E1" s="198"/>
      <c r="F1" s="198"/>
      <c r="G1" s="198"/>
      <c r="H1" s="198"/>
      <c r="I1" s="199"/>
      <c r="J1" s="1" t="s">
        <v>3</v>
      </c>
      <c r="K1" s="22"/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73</v>
      </c>
      <c r="L2" s="4"/>
    </row>
    <row r="3" spans="1:12" ht="12.75">
      <c r="A3" s="32" t="s">
        <v>50</v>
      </c>
      <c r="B3" s="202" t="s">
        <v>70</v>
      </c>
      <c r="C3" s="202"/>
      <c r="D3" s="202"/>
      <c r="E3" s="22"/>
      <c r="F3" s="22"/>
      <c r="G3" s="203"/>
      <c r="H3" s="203"/>
      <c r="I3" s="32" t="s">
        <v>22</v>
      </c>
      <c r="J3" s="129">
        <v>44593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74</v>
      </c>
      <c r="L4" s="4"/>
    </row>
    <row r="5" spans="1:12" ht="12.75">
      <c r="A5" s="3" t="s">
        <v>36</v>
      </c>
      <c r="B5" s="200" t="s">
        <v>71</v>
      </c>
      <c r="C5" s="200"/>
      <c r="D5" s="200"/>
      <c r="E5" s="200"/>
      <c r="F5" s="200"/>
      <c r="G5" s="200"/>
      <c r="H5" s="200"/>
      <c r="I5" s="33" t="s">
        <v>30</v>
      </c>
      <c r="J5" s="87"/>
      <c r="K5" s="22"/>
      <c r="L5" s="4"/>
    </row>
    <row r="6" spans="1:12" ht="12.75">
      <c r="A6" s="3" t="s">
        <v>37</v>
      </c>
      <c r="B6" s="201" t="s">
        <v>69</v>
      </c>
      <c r="C6" s="201"/>
      <c r="D6" s="201"/>
      <c r="E6" s="201"/>
      <c r="F6" s="201"/>
      <c r="G6" s="201"/>
      <c r="H6" s="201"/>
      <c r="I6" s="33" t="s">
        <v>57</v>
      </c>
      <c r="J6" s="87"/>
      <c r="K6" s="22" t="s">
        <v>73</v>
      </c>
      <c r="L6" s="4"/>
    </row>
    <row r="7" spans="1:11" ht="12.75">
      <c r="A7" s="7" t="s">
        <v>58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5" t="s">
        <v>72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80" t="s">
        <v>38</v>
      </c>
      <c r="B11" s="180" t="s">
        <v>39</v>
      </c>
      <c r="C11" s="183" t="s">
        <v>40</v>
      </c>
      <c r="D11" s="184"/>
      <c r="E11" s="184"/>
      <c r="F11" s="184"/>
      <c r="G11" s="185"/>
      <c r="H11" s="180" t="s">
        <v>41</v>
      </c>
      <c r="I11" s="180" t="s">
        <v>23</v>
      </c>
      <c r="J11" s="180" t="s">
        <v>42</v>
      </c>
      <c r="K11" s="113"/>
    </row>
    <row r="12" spans="1:11" ht="12.75">
      <c r="A12" s="181"/>
      <c r="B12" s="181"/>
      <c r="C12" s="186"/>
      <c r="D12" s="187"/>
      <c r="E12" s="187"/>
      <c r="F12" s="187"/>
      <c r="G12" s="188"/>
      <c r="H12" s="181"/>
      <c r="I12" s="181"/>
      <c r="J12" s="181"/>
      <c r="K12" s="113"/>
    </row>
    <row r="13" spans="1:11" ht="12.75">
      <c r="A13" s="182"/>
      <c r="B13" s="182"/>
      <c r="C13" s="189"/>
      <c r="D13" s="190"/>
      <c r="E13" s="190"/>
      <c r="F13" s="190"/>
      <c r="G13" s="191"/>
      <c r="H13" s="182"/>
      <c r="I13" s="182"/>
      <c r="J13" s="182"/>
      <c r="K13" s="113"/>
    </row>
    <row r="14" spans="1:11" ht="13.5" thickBot="1">
      <c r="A14" s="70">
        <v>1</v>
      </c>
      <c r="B14" s="12">
        <v>2</v>
      </c>
      <c r="C14" s="164">
        <v>3</v>
      </c>
      <c r="D14" s="165"/>
      <c r="E14" s="165"/>
      <c r="F14" s="165"/>
      <c r="G14" s="166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67" t="s">
        <v>17</v>
      </c>
      <c r="D15" s="168"/>
      <c r="E15" s="168"/>
      <c r="F15" s="168"/>
      <c r="G15" s="169"/>
      <c r="H15" s="52">
        <v>12902927</v>
      </c>
      <c r="I15" s="52">
        <v>205484.48</v>
      </c>
      <c r="J15" s="104">
        <v>12697442.55</v>
      </c>
    </row>
    <row r="16" spans="1:10" ht="12.75">
      <c r="A16" s="72" t="s">
        <v>4</v>
      </c>
      <c r="B16" s="50"/>
      <c r="C16" s="177"/>
      <c r="D16" s="178"/>
      <c r="E16" s="178"/>
      <c r="F16" s="178"/>
      <c r="G16" s="179"/>
      <c r="H16" s="56"/>
      <c r="I16" s="57"/>
      <c r="J16" s="58"/>
    </row>
    <row r="17" spans="1:12" s="84" customFormat="1" ht="12.75">
      <c r="A17" s="99" t="s">
        <v>395</v>
      </c>
      <c r="B17" s="100" t="s">
        <v>6</v>
      </c>
      <c r="C17" s="101" t="s">
        <v>76</v>
      </c>
      <c r="D17" s="195" t="s">
        <v>396</v>
      </c>
      <c r="E17" s="196"/>
      <c r="F17" s="196"/>
      <c r="G17" s="197"/>
      <c r="H17" s="96">
        <v>5968127</v>
      </c>
      <c r="I17" s="102">
        <v>205484.48</v>
      </c>
      <c r="J17" s="103">
        <v>5762642.55</v>
      </c>
      <c r="K17" s="117" t="str">
        <f aca="true" t="shared" si="0" ref="K17:K62">C17&amp;D17&amp;G17</f>
        <v>00010000000000000000</v>
      </c>
      <c r="L17" s="105" t="s">
        <v>351</v>
      </c>
    </row>
    <row r="18" spans="1:12" s="84" customFormat="1" ht="12.75">
      <c r="A18" s="99" t="s">
        <v>397</v>
      </c>
      <c r="B18" s="100" t="s">
        <v>6</v>
      </c>
      <c r="C18" s="101" t="s">
        <v>76</v>
      </c>
      <c r="D18" s="195" t="s">
        <v>398</v>
      </c>
      <c r="E18" s="196"/>
      <c r="F18" s="196"/>
      <c r="G18" s="197"/>
      <c r="H18" s="96">
        <v>207900</v>
      </c>
      <c r="I18" s="102">
        <v>14058.47</v>
      </c>
      <c r="J18" s="103">
        <v>193841.56</v>
      </c>
      <c r="K18" s="117" t="str">
        <f t="shared" si="0"/>
        <v>00010100000000000000</v>
      </c>
      <c r="L18" s="105" t="s">
        <v>399</v>
      </c>
    </row>
    <row r="19" spans="1:12" s="84" customFormat="1" ht="12.75">
      <c r="A19" s="99" t="s">
        <v>400</v>
      </c>
      <c r="B19" s="100" t="s">
        <v>6</v>
      </c>
      <c r="C19" s="101" t="s">
        <v>76</v>
      </c>
      <c r="D19" s="195" t="s">
        <v>401</v>
      </c>
      <c r="E19" s="196"/>
      <c r="F19" s="196"/>
      <c r="G19" s="197"/>
      <c r="H19" s="96">
        <v>207900</v>
      </c>
      <c r="I19" s="102">
        <v>14058.47</v>
      </c>
      <c r="J19" s="103">
        <v>193841.56</v>
      </c>
      <c r="K19" s="117" t="str">
        <f t="shared" si="0"/>
        <v>00010102000010000110</v>
      </c>
      <c r="L19" s="105" t="s">
        <v>402</v>
      </c>
    </row>
    <row r="20" spans="1:12" s="84" customFormat="1" ht="67.5">
      <c r="A20" s="79" t="s">
        <v>403</v>
      </c>
      <c r="B20" s="78" t="s">
        <v>6</v>
      </c>
      <c r="C20" s="120" t="s">
        <v>76</v>
      </c>
      <c r="D20" s="192" t="s">
        <v>404</v>
      </c>
      <c r="E20" s="193"/>
      <c r="F20" s="193"/>
      <c r="G20" s="194"/>
      <c r="H20" s="80">
        <v>207900</v>
      </c>
      <c r="I20" s="81">
        <v>14058.44</v>
      </c>
      <c r="J20" s="82">
        <f>IF(IF(H20="",0,H20)=0,0,(IF(H20&gt;0,IF(I20&gt;H20,0,H20-I20),IF(I20&gt;H20,H20-I20,0))))</f>
        <v>193841.56</v>
      </c>
      <c r="K20" s="118" t="str">
        <f t="shared" si="0"/>
        <v>00010102010010000110</v>
      </c>
      <c r="L20" s="83" t="str">
        <f>C20&amp;D20&amp;G20</f>
        <v>00010102010010000110</v>
      </c>
    </row>
    <row r="21" spans="1:12" s="84" customFormat="1" ht="45">
      <c r="A21" s="79" t="s">
        <v>405</v>
      </c>
      <c r="B21" s="78" t="s">
        <v>6</v>
      </c>
      <c r="C21" s="120" t="s">
        <v>76</v>
      </c>
      <c r="D21" s="192" t="s">
        <v>406</v>
      </c>
      <c r="E21" s="193"/>
      <c r="F21" s="193"/>
      <c r="G21" s="194"/>
      <c r="H21" s="80"/>
      <c r="I21" s="81">
        <v>0.03</v>
      </c>
      <c r="J21" s="82">
        <f>IF(IF(H21="",0,H21)=0,0,(IF(H21&gt;0,IF(I21&gt;H21,0,H21-I21),IF(I21&gt;H21,H21-I21,0))))</f>
        <v>0</v>
      </c>
      <c r="K21" s="118" t="str">
        <f t="shared" si="0"/>
        <v>00010102030010000110</v>
      </c>
      <c r="L21" s="83" t="str">
        <f>C21&amp;D21&amp;G21</f>
        <v>00010102030010000110</v>
      </c>
    </row>
    <row r="22" spans="1:12" s="84" customFormat="1" ht="33.75">
      <c r="A22" s="99" t="s">
        <v>407</v>
      </c>
      <c r="B22" s="100" t="s">
        <v>6</v>
      </c>
      <c r="C22" s="101" t="s">
        <v>76</v>
      </c>
      <c r="D22" s="195" t="s">
        <v>408</v>
      </c>
      <c r="E22" s="196"/>
      <c r="F22" s="196"/>
      <c r="G22" s="197"/>
      <c r="H22" s="96">
        <v>1255400</v>
      </c>
      <c r="I22" s="102">
        <v>117585.17</v>
      </c>
      <c r="J22" s="103">
        <v>1137814.83</v>
      </c>
      <c r="K22" s="117" t="str">
        <f t="shared" si="0"/>
        <v>00010300000000000000</v>
      </c>
      <c r="L22" s="105" t="s">
        <v>409</v>
      </c>
    </row>
    <row r="23" spans="1:12" s="84" customFormat="1" ht="33.75">
      <c r="A23" s="99" t="s">
        <v>410</v>
      </c>
      <c r="B23" s="100" t="s">
        <v>6</v>
      </c>
      <c r="C23" s="101" t="s">
        <v>76</v>
      </c>
      <c r="D23" s="195" t="s">
        <v>411</v>
      </c>
      <c r="E23" s="196"/>
      <c r="F23" s="196"/>
      <c r="G23" s="197"/>
      <c r="H23" s="96">
        <v>1255400</v>
      </c>
      <c r="I23" s="102">
        <v>117585.17</v>
      </c>
      <c r="J23" s="103">
        <v>1137814.83</v>
      </c>
      <c r="K23" s="117" t="str">
        <f t="shared" si="0"/>
        <v>00010302000010000110</v>
      </c>
      <c r="L23" s="105" t="s">
        <v>412</v>
      </c>
    </row>
    <row r="24" spans="1:12" s="84" customFormat="1" ht="67.5">
      <c r="A24" s="99" t="s">
        <v>413</v>
      </c>
      <c r="B24" s="100" t="s">
        <v>6</v>
      </c>
      <c r="C24" s="101" t="s">
        <v>76</v>
      </c>
      <c r="D24" s="195" t="s">
        <v>414</v>
      </c>
      <c r="E24" s="196"/>
      <c r="F24" s="196"/>
      <c r="G24" s="197"/>
      <c r="H24" s="96">
        <v>567600</v>
      </c>
      <c r="I24" s="102">
        <v>54024.53</v>
      </c>
      <c r="J24" s="103">
        <v>513575.47</v>
      </c>
      <c r="K24" s="117" t="str">
        <f t="shared" si="0"/>
        <v>00010302230010000110</v>
      </c>
      <c r="L24" s="105" t="s">
        <v>415</v>
      </c>
    </row>
    <row r="25" spans="1:12" s="84" customFormat="1" ht="112.5">
      <c r="A25" s="79" t="s">
        <v>416</v>
      </c>
      <c r="B25" s="78" t="s">
        <v>6</v>
      </c>
      <c r="C25" s="120" t="s">
        <v>76</v>
      </c>
      <c r="D25" s="192" t="s">
        <v>417</v>
      </c>
      <c r="E25" s="193"/>
      <c r="F25" s="193"/>
      <c r="G25" s="194"/>
      <c r="H25" s="80">
        <v>567600</v>
      </c>
      <c r="I25" s="81">
        <v>54024.53</v>
      </c>
      <c r="J25" s="82">
        <f>IF(IF(H25="",0,H25)=0,0,(IF(H25&gt;0,IF(I25&gt;H25,0,H25-I25),IF(I25&gt;H25,H25-I25,0))))</f>
        <v>513575.47</v>
      </c>
      <c r="K25" s="118" t="str">
        <f t="shared" si="0"/>
        <v>00010302231010000110</v>
      </c>
      <c r="L25" s="83" t="str">
        <f>C25&amp;D25&amp;G25</f>
        <v>00010302231010000110</v>
      </c>
    </row>
    <row r="26" spans="1:12" s="84" customFormat="1" ht="78.75">
      <c r="A26" s="99" t="s">
        <v>418</v>
      </c>
      <c r="B26" s="100" t="s">
        <v>6</v>
      </c>
      <c r="C26" s="101" t="s">
        <v>76</v>
      </c>
      <c r="D26" s="195" t="s">
        <v>419</v>
      </c>
      <c r="E26" s="196"/>
      <c r="F26" s="196"/>
      <c r="G26" s="197"/>
      <c r="H26" s="96">
        <v>3140</v>
      </c>
      <c r="I26" s="102">
        <v>317.94</v>
      </c>
      <c r="J26" s="103">
        <v>2822.06</v>
      </c>
      <c r="K26" s="117" t="str">
        <f t="shared" si="0"/>
        <v>00010302240010000110</v>
      </c>
      <c r="L26" s="105" t="s">
        <v>420</v>
      </c>
    </row>
    <row r="27" spans="1:12" s="84" customFormat="1" ht="123.75">
      <c r="A27" s="79" t="s">
        <v>421</v>
      </c>
      <c r="B27" s="78" t="s">
        <v>6</v>
      </c>
      <c r="C27" s="120" t="s">
        <v>76</v>
      </c>
      <c r="D27" s="192" t="s">
        <v>422</v>
      </c>
      <c r="E27" s="193"/>
      <c r="F27" s="193"/>
      <c r="G27" s="194"/>
      <c r="H27" s="80">
        <v>3140</v>
      </c>
      <c r="I27" s="81">
        <v>317.94</v>
      </c>
      <c r="J27" s="82">
        <f>IF(IF(H27="",0,H27)=0,0,(IF(H27&gt;0,IF(I27&gt;H27,0,H27-I27),IF(I27&gt;H27,H27-I27,0))))</f>
        <v>2822.06</v>
      </c>
      <c r="K27" s="118" t="str">
        <f t="shared" si="0"/>
        <v>00010302241010000110</v>
      </c>
      <c r="L27" s="83" t="str">
        <f>C27&amp;D27&amp;G27</f>
        <v>00010302241010000110</v>
      </c>
    </row>
    <row r="28" spans="1:12" s="84" customFormat="1" ht="67.5">
      <c r="A28" s="99" t="s">
        <v>423</v>
      </c>
      <c r="B28" s="100" t="s">
        <v>6</v>
      </c>
      <c r="C28" s="101" t="s">
        <v>76</v>
      </c>
      <c r="D28" s="195" t="s">
        <v>424</v>
      </c>
      <c r="E28" s="196"/>
      <c r="F28" s="196"/>
      <c r="G28" s="197"/>
      <c r="H28" s="96">
        <v>755830</v>
      </c>
      <c r="I28" s="102">
        <v>66841.97</v>
      </c>
      <c r="J28" s="103">
        <v>688988.03</v>
      </c>
      <c r="K28" s="117" t="str">
        <f t="shared" si="0"/>
        <v>00010302250010000110</v>
      </c>
      <c r="L28" s="105" t="s">
        <v>425</v>
      </c>
    </row>
    <row r="29" spans="1:12" s="84" customFormat="1" ht="112.5">
      <c r="A29" s="79" t="s">
        <v>426</v>
      </c>
      <c r="B29" s="78" t="s">
        <v>6</v>
      </c>
      <c r="C29" s="120" t="s">
        <v>76</v>
      </c>
      <c r="D29" s="192" t="s">
        <v>427</v>
      </c>
      <c r="E29" s="193"/>
      <c r="F29" s="193"/>
      <c r="G29" s="194"/>
      <c r="H29" s="80">
        <v>755830</v>
      </c>
      <c r="I29" s="81">
        <v>66841.97</v>
      </c>
      <c r="J29" s="82">
        <f>IF(IF(H29="",0,H29)=0,0,(IF(H29&gt;0,IF(I29&gt;H29,0,H29-I29),IF(I29&gt;H29,H29-I29,0))))</f>
        <v>688988.03</v>
      </c>
      <c r="K29" s="118" t="str">
        <f t="shared" si="0"/>
        <v>00010302251010000110</v>
      </c>
      <c r="L29" s="83" t="str">
        <f>C29&amp;D29&amp;G29</f>
        <v>00010302251010000110</v>
      </c>
    </row>
    <row r="30" spans="1:12" s="84" customFormat="1" ht="67.5">
      <c r="A30" s="99" t="s">
        <v>428</v>
      </c>
      <c r="B30" s="100" t="s">
        <v>6</v>
      </c>
      <c r="C30" s="101" t="s">
        <v>76</v>
      </c>
      <c r="D30" s="195" t="s">
        <v>429</v>
      </c>
      <c r="E30" s="196"/>
      <c r="F30" s="196"/>
      <c r="G30" s="197"/>
      <c r="H30" s="96">
        <v>-71170</v>
      </c>
      <c r="I30" s="102">
        <v>-3599.27</v>
      </c>
      <c r="J30" s="103">
        <v>-67570.73</v>
      </c>
      <c r="K30" s="117" t="str">
        <f t="shared" si="0"/>
        <v>00010302260010000110</v>
      </c>
      <c r="L30" s="105" t="s">
        <v>430</v>
      </c>
    </row>
    <row r="31" spans="1:12" s="84" customFormat="1" ht="112.5">
      <c r="A31" s="79" t="s">
        <v>431</v>
      </c>
      <c r="B31" s="78" t="s">
        <v>6</v>
      </c>
      <c r="C31" s="120" t="s">
        <v>76</v>
      </c>
      <c r="D31" s="192" t="s">
        <v>432</v>
      </c>
      <c r="E31" s="193"/>
      <c r="F31" s="193"/>
      <c r="G31" s="194"/>
      <c r="H31" s="80">
        <v>-71170</v>
      </c>
      <c r="I31" s="81">
        <v>-3599.27</v>
      </c>
      <c r="J31" s="82">
        <f>IF(IF(H31="",0,H31)=0,0,(IF(H31&gt;0,IF(I31&gt;H31,0,H31-I31),IF(I31&gt;H31,H31-I31,0))))</f>
        <v>-67570.73</v>
      </c>
      <c r="K31" s="118" t="str">
        <f t="shared" si="0"/>
        <v>00010302261010000110</v>
      </c>
      <c r="L31" s="83" t="str">
        <f>C31&amp;D31&amp;G31</f>
        <v>00010302261010000110</v>
      </c>
    </row>
    <row r="32" spans="1:12" s="84" customFormat="1" ht="12.75">
      <c r="A32" s="99" t="s">
        <v>433</v>
      </c>
      <c r="B32" s="100" t="s">
        <v>6</v>
      </c>
      <c r="C32" s="101" t="s">
        <v>76</v>
      </c>
      <c r="D32" s="195" t="s">
        <v>434</v>
      </c>
      <c r="E32" s="196"/>
      <c r="F32" s="196"/>
      <c r="G32" s="197"/>
      <c r="H32" s="96">
        <v>4488000</v>
      </c>
      <c r="I32" s="102">
        <v>72563.59</v>
      </c>
      <c r="J32" s="103">
        <v>4415436.41</v>
      </c>
      <c r="K32" s="117" t="str">
        <f t="shared" si="0"/>
        <v>00010600000000000000</v>
      </c>
      <c r="L32" s="105" t="s">
        <v>435</v>
      </c>
    </row>
    <row r="33" spans="1:12" s="84" customFormat="1" ht="12.75">
      <c r="A33" s="99" t="s">
        <v>436</v>
      </c>
      <c r="B33" s="100" t="s">
        <v>6</v>
      </c>
      <c r="C33" s="101" t="s">
        <v>76</v>
      </c>
      <c r="D33" s="195" t="s">
        <v>437</v>
      </c>
      <c r="E33" s="196"/>
      <c r="F33" s="196"/>
      <c r="G33" s="197"/>
      <c r="H33" s="96">
        <v>727000</v>
      </c>
      <c r="I33" s="102">
        <v>18358.69</v>
      </c>
      <c r="J33" s="103">
        <v>708641.31</v>
      </c>
      <c r="K33" s="117" t="str">
        <f t="shared" si="0"/>
        <v>00010601000000000110</v>
      </c>
      <c r="L33" s="105" t="s">
        <v>438</v>
      </c>
    </row>
    <row r="34" spans="1:12" s="84" customFormat="1" ht="45">
      <c r="A34" s="79" t="s">
        <v>439</v>
      </c>
      <c r="B34" s="78" t="s">
        <v>6</v>
      </c>
      <c r="C34" s="120" t="s">
        <v>76</v>
      </c>
      <c r="D34" s="192" t="s">
        <v>440</v>
      </c>
      <c r="E34" s="193"/>
      <c r="F34" s="193"/>
      <c r="G34" s="194"/>
      <c r="H34" s="80">
        <v>727000</v>
      </c>
      <c r="I34" s="81">
        <v>18358.69</v>
      </c>
      <c r="J34" s="82">
        <f>IF(IF(H34="",0,H34)=0,0,(IF(H34&gt;0,IF(I34&gt;H34,0,H34-I34),IF(I34&gt;H34,H34-I34,0))))</f>
        <v>708641.31</v>
      </c>
      <c r="K34" s="118" t="str">
        <f t="shared" si="0"/>
        <v>00010601030100000110</v>
      </c>
      <c r="L34" s="83" t="str">
        <f>C34&amp;D34&amp;G34</f>
        <v>00010601030100000110</v>
      </c>
    </row>
    <row r="35" spans="1:12" s="84" customFormat="1" ht="12.75">
      <c r="A35" s="99" t="s">
        <v>441</v>
      </c>
      <c r="B35" s="100" t="s">
        <v>6</v>
      </c>
      <c r="C35" s="101" t="s">
        <v>76</v>
      </c>
      <c r="D35" s="195" t="s">
        <v>442</v>
      </c>
      <c r="E35" s="196"/>
      <c r="F35" s="196"/>
      <c r="G35" s="197"/>
      <c r="H35" s="96">
        <v>3761000</v>
      </c>
      <c r="I35" s="102">
        <v>54204.9</v>
      </c>
      <c r="J35" s="103">
        <v>3706795.1</v>
      </c>
      <c r="K35" s="117" t="str">
        <f t="shared" si="0"/>
        <v>00010606000000000110</v>
      </c>
      <c r="L35" s="105" t="s">
        <v>443</v>
      </c>
    </row>
    <row r="36" spans="1:12" s="84" customFormat="1" ht="12.75">
      <c r="A36" s="99" t="s">
        <v>444</v>
      </c>
      <c r="B36" s="100" t="s">
        <v>6</v>
      </c>
      <c r="C36" s="101" t="s">
        <v>76</v>
      </c>
      <c r="D36" s="195" t="s">
        <v>445</v>
      </c>
      <c r="E36" s="196"/>
      <c r="F36" s="196"/>
      <c r="G36" s="197"/>
      <c r="H36" s="96">
        <v>2200000</v>
      </c>
      <c r="I36" s="102">
        <v>22372.86</v>
      </c>
      <c r="J36" s="103">
        <v>2177627.14</v>
      </c>
      <c r="K36" s="117" t="str">
        <f t="shared" si="0"/>
        <v>00010606030000000110</v>
      </c>
      <c r="L36" s="105" t="s">
        <v>446</v>
      </c>
    </row>
    <row r="37" spans="1:12" s="84" customFormat="1" ht="33.75">
      <c r="A37" s="79" t="s">
        <v>447</v>
      </c>
      <c r="B37" s="78" t="s">
        <v>6</v>
      </c>
      <c r="C37" s="120" t="s">
        <v>76</v>
      </c>
      <c r="D37" s="192" t="s">
        <v>448</v>
      </c>
      <c r="E37" s="193"/>
      <c r="F37" s="193"/>
      <c r="G37" s="194"/>
      <c r="H37" s="80">
        <v>2200000</v>
      </c>
      <c r="I37" s="81">
        <v>22372.86</v>
      </c>
      <c r="J37" s="82">
        <f>IF(IF(H37="",0,H37)=0,0,(IF(H37&gt;0,IF(I37&gt;H37,0,H37-I37),IF(I37&gt;H37,H37-I37,0))))</f>
        <v>2177627.14</v>
      </c>
      <c r="K37" s="118" t="str">
        <f t="shared" si="0"/>
        <v>00010606033100000110</v>
      </c>
      <c r="L37" s="83" t="str">
        <f>C37&amp;D37&amp;G37</f>
        <v>00010606033100000110</v>
      </c>
    </row>
    <row r="38" spans="1:12" s="84" customFormat="1" ht="12.75">
      <c r="A38" s="99" t="s">
        <v>449</v>
      </c>
      <c r="B38" s="100" t="s">
        <v>6</v>
      </c>
      <c r="C38" s="101" t="s">
        <v>76</v>
      </c>
      <c r="D38" s="195" t="s">
        <v>450</v>
      </c>
      <c r="E38" s="196"/>
      <c r="F38" s="196"/>
      <c r="G38" s="197"/>
      <c r="H38" s="96">
        <v>1561000</v>
      </c>
      <c r="I38" s="102">
        <v>31832.04</v>
      </c>
      <c r="J38" s="103">
        <v>1529167.96</v>
      </c>
      <c r="K38" s="117" t="str">
        <f t="shared" si="0"/>
        <v>00010606040000000110</v>
      </c>
      <c r="L38" s="105" t="s">
        <v>451</v>
      </c>
    </row>
    <row r="39" spans="1:12" s="84" customFormat="1" ht="33.75">
      <c r="A39" s="79" t="s">
        <v>452</v>
      </c>
      <c r="B39" s="78" t="s">
        <v>6</v>
      </c>
      <c r="C39" s="120" t="s">
        <v>76</v>
      </c>
      <c r="D39" s="192" t="s">
        <v>453</v>
      </c>
      <c r="E39" s="193"/>
      <c r="F39" s="193"/>
      <c r="G39" s="194"/>
      <c r="H39" s="80">
        <v>1561000</v>
      </c>
      <c r="I39" s="81">
        <v>31832.04</v>
      </c>
      <c r="J39" s="82">
        <f>IF(IF(H39="",0,H39)=0,0,(IF(H39&gt;0,IF(I39&gt;H39,0,H39-I39),IF(I39&gt;H39,H39-I39,0))))</f>
        <v>1529167.96</v>
      </c>
      <c r="K39" s="118" t="str">
        <f t="shared" si="0"/>
        <v>00010606043100000110</v>
      </c>
      <c r="L39" s="83" t="str">
        <f>C39&amp;D39&amp;G39</f>
        <v>00010606043100000110</v>
      </c>
    </row>
    <row r="40" spans="1:12" s="84" customFormat="1" ht="12.75">
      <c r="A40" s="99" t="s">
        <v>454</v>
      </c>
      <c r="B40" s="100" t="s">
        <v>6</v>
      </c>
      <c r="C40" s="101" t="s">
        <v>76</v>
      </c>
      <c r="D40" s="195" t="s">
        <v>455</v>
      </c>
      <c r="E40" s="196"/>
      <c r="F40" s="196"/>
      <c r="G40" s="197"/>
      <c r="H40" s="96">
        <v>1500</v>
      </c>
      <c r="I40" s="102">
        <v>0</v>
      </c>
      <c r="J40" s="103">
        <v>1500</v>
      </c>
      <c r="K40" s="117" t="str">
        <f t="shared" si="0"/>
        <v>00010800000000000000</v>
      </c>
      <c r="L40" s="105" t="s">
        <v>456</v>
      </c>
    </row>
    <row r="41" spans="1:12" s="84" customFormat="1" ht="45">
      <c r="A41" s="99" t="s">
        <v>457</v>
      </c>
      <c r="B41" s="100" t="s">
        <v>6</v>
      </c>
      <c r="C41" s="101" t="s">
        <v>76</v>
      </c>
      <c r="D41" s="195" t="s">
        <v>458</v>
      </c>
      <c r="E41" s="196"/>
      <c r="F41" s="196"/>
      <c r="G41" s="197"/>
      <c r="H41" s="96">
        <v>1500</v>
      </c>
      <c r="I41" s="102">
        <v>0</v>
      </c>
      <c r="J41" s="103">
        <v>1500</v>
      </c>
      <c r="K41" s="117" t="str">
        <f t="shared" si="0"/>
        <v>00010804000010000110</v>
      </c>
      <c r="L41" s="105" t="s">
        <v>459</v>
      </c>
    </row>
    <row r="42" spans="1:12" s="84" customFormat="1" ht="78.75">
      <c r="A42" s="79" t="s">
        <v>460</v>
      </c>
      <c r="B42" s="78" t="s">
        <v>6</v>
      </c>
      <c r="C42" s="120" t="s">
        <v>76</v>
      </c>
      <c r="D42" s="192" t="s">
        <v>461</v>
      </c>
      <c r="E42" s="193"/>
      <c r="F42" s="193"/>
      <c r="G42" s="194"/>
      <c r="H42" s="80">
        <v>1500</v>
      </c>
      <c r="I42" s="81">
        <v>0</v>
      </c>
      <c r="J42" s="82">
        <f>IF(IF(H42="",0,H42)=0,0,(IF(H42&gt;0,IF(I42&gt;H42,0,H42-I42),IF(I42&gt;H42,H42-I42,0))))</f>
        <v>1500</v>
      </c>
      <c r="K42" s="118" t="str">
        <f t="shared" si="0"/>
        <v>00010804020010000110</v>
      </c>
      <c r="L42" s="83" t="str">
        <f>C42&amp;D42&amp;G42</f>
        <v>00010804020010000110</v>
      </c>
    </row>
    <row r="43" spans="1:12" s="84" customFormat="1" ht="33.75">
      <c r="A43" s="99" t="s">
        <v>462</v>
      </c>
      <c r="B43" s="100" t="s">
        <v>6</v>
      </c>
      <c r="C43" s="101" t="s">
        <v>76</v>
      </c>
      <c r="D43" s="195" t="s">
        <v>463</v>
      </c>
      <c r="E43" s="196"/>
      <c r="F43" s="196"/>
      <c r="G43" s="197"/>
      <c r="H43" s="96">
        <v>15327</v>
      </c>
      <c r="I43" s="102">
        <v>1277.25</v>
      </c>
      <c r="J43" s="103">
        <v>14049.75</v>
      </c>
      <c r="K43" s="117" t="str">
        <f t="shared" si="0"/>
        <v>00011100000000000000</v>
      </c>
      <c r="L43" s="105" t="s">
        <v>464</v>
      </c>
    </row>
    <row r="44" spans="1:12" s="84" customFormat="1" ht="78.75">
      <c r="A44" s="99" t="s">
        <v>465</v>
      </c>
      <c r="B44" s="100" t="s">
        <v>6</v>
      </c>
      <c r="C44" s="101" t="s">
        <v>76</v>
      </c>
      <c r="D44" s="195" t="s">
        <v>466</v>
      </c>
      <c r="E44" s="196"/>
      <c r="F44" s="196"/>
      <c r="G44" s="197"/>
      <c r="H44" s="96">
        <v>15327</v>
      </c>
      <c r="I44" s="102">
        <v>1277.25</v>
      </c>
      <c r="J44" s="103">
        <v>14049.75</v>
      </c>
      <c r="K44" s="117" t="str">
        <f t="shared" si="0"/>
        <v>00011109000000000120</v>
      </c>
      <c r="L44" s="105" t="s">
        <v>467</v>
      </c>
    </row>
    <row r="45" spans="1:12" s="84" customFormat="1" ht="78.75">
      <c r="A45" s="99" t="s">
        <v>468</v>
      </c>
      <c r="B45" s="100" t="s">
        <v>6</v>
      </c>
      <c r="C45" s="101" t="s">
        <v>76</v>
      </c>
      <c r="D45" s="195" t="s">
        <v>469</v>
      </c>
      <c r="E45" s="196"/>
      <c r="F45" s="196"/>
      <c r="G45" s="197"/>
      <c r="H45" s="96">
        <v>15327</v>
      </c>
      <c r="I45" s="102">
        <v>1277.25</v>
      </c>
      <c r="J45" s="103">
        <v>14049.75</v>
      </c>
      <c r="K45" s="117" t="str">
        <f t="shared" si="0"/>
        <v>00011109040000000120</v>
      </c>
      <c r="L45" s="105" t="s">
        <v>470</v>
      </c>
    </row>
    <row r="46" spans="1:12" s="84" customFormat="1" ht="67.5">
      <c r="A46" s="79" t="s">
        <v>471</v>
      </c>
      <c r="B46" s="78" t="s">
        <v>6</v>
      </c>
      <c r="C46" s="120" t="s">
        <v>76</v>
      </c>
      <c r="D46" s="192" t="s">
        <v>472</v>
      </c>
      <c r="E46" s="193"/>
      <c r="F46" s="193"/>
      <c r="G46" s="194"/>
      <c r="H46" s="80">
        <v>15327</v>
      </c>
      <c r="I46" s="81">
        <v>1277.25</v>
      </c>
      <c r="J46" s="82">
        <f>IF(IF(H46="",0,H46)=0,0,(IF(H46&gt;0,IF(I46&gt;H46,0,H46-I46),IF(I46&gt;H46,H46-I46,0))))</f>
        <v>14049.75</v>
      </c>
      <c r="K46" s="118" t="str">
        <f t="shared" si="0"/>
        <v>00011109045100000120</v>
      </c>
      <c r="L46" s="83" t="str">
        <f>C46&amp;D46&amp;G46</f>
        <v>00011109045100000120</v>
      </c>
    </row>
    <row r="47" spans="1:12" s="84" customFormat="1" ht="12.75">
      <c r="A47" s="99" t="s">
        <v>473</v>
      </c>
      <c r="B47" s="100" t="s">
        <v>6</v>
      </c>
      <c r="C47" s="101" t="s">
        <v>76</v>
      </c>
      <c r="D47" s="195" t="s">
        <v>474</v>
      </c>
      <c r="E47" s="196"/>
      <c r="F47" s="196"/>
      <c r="G47" s="197"/>
      <c r="H47" s="96">
        <v>6934800</v>
      </c>
      <c r="I47" s="102">
        <v>0</v>
      </c>
      <c r="J47" s="103">
        <v>6934800</v>
      </c>
      <c r="K47" s="117" t="str">
        <f t="shared" si="0"/>
        <v>00020000000000000000</v>
      </c>
      <c r="L47" s="105" t="s">
        <v>475</v>
      </c>
    </row>
    <row r="48" spans="1:12" s="84" customFormat="1" ht="33.75">
      <c r="A48" s="99" t="s">
        <v>476</v>
      </c>
      <c r="B48" s="100" t="s">
        <v>6</v>
      </c>
      <c r="C48" s="101" t="s">
        <v>76</v>
      </c>
      <c r="D48" s="195" t="s">
        <v>477</v>
      </c>
      <c r="E48" s="196"/>
      <c r="F48" s="196"/>
      <c r="G48" s="197"/>
      <c r="H48" s="96">
        <v>6934800</v>
      </c>
      <c r="I48" s="102">
        <v>0</v>
      </c>
      <c r="J48" s="103">
        <v>6934800</v>
      </c>
      <c r="K48" s="117" t="str">
        <f t="shared" si="0"/>
        <v>00020200000000000000</v>
      </c>
      <c r="L48" s="105" t="s">
        <v>478</v>
      </c>
    </row>
    <row r="49" spans="1:12" s="84" customFormat="1" ht="22.5">
      <c r="A49" s="99" t="s">
        <v>479</v>
      </c>
      <c r="B49" s="100" t="s">
        <v>6</v>
      </c>
      <c r="C49" s="101" t="s">
        <v>76</v>
      </c>
      <c r="D49" s="195" t="s">
        <v>480</v>
      </c>
      <c r="E49" s="196"/>
      <c r="F49" s="196"/>
      <c r="G49" s="197"/>
      <c r="H49" s="96">
        <v>2564600</v>
      </c>
      <c r="I49" s="102">
        <v>0</v>
      </c>
      <c r="J49" s="103">
        <v>2564600</v>
      </c>
      <c r="K49" s="117" t="str">
        <f t="shared" si="0"/>
        <v>00020210000000000150</v>
      </c>
      <c r="L49" s="105" t="s">
        <v>481</v>
      </c>
    </row>
    <row r="50" spans="1:12" s="84" customFormat="1" ht="45">
      <c r="A50" s="99" t="s">
        <v>482</v>
      </c>
      <c r="B50" s="100" t="s">
        <v>6</v>
      </c>
      <c r="C50" s="101" t="s">
        <v>76</v>
      </c>
      <c r="D50" s="195" t="s">
        <v>483</v>
      </c>
      <c r="E50" s="196"/>
      <c r="F50" s="196"/>
      <c r="G50" s="197"/>
      <c r="H50" s="96">
        <v>2564600</v>
      </c>
      <c r="I50" s="102">
        <v>0</v>
      </c>
      <c r="J50" s="103">
        <v>2564600</v>
      </c>
      <c r="K50" s="117" t="str">
        <f t="shared" si="0"/>
        <v>00020216001000000150</v>
      </c>
      <c r="L50" s="105" t="s">
        <v>484</v>
      </c>
    </row>
    <row r="51" spans="1:12" s="84" customFormat="1" ht="33.75">
      <c r="A51" s="79" t="s">
        <v>485</v>
      </c>
      <c r="B51" s="78" t="s">
        <v>6</v>
      </c>
      <c r="C51" s="120" t="s">
        <v>76</v>
      </c>
      <c r="D51" s="192" t="s">
        <v>486</v>
      </c>
      <c r="E51" s="193"/>
      <c r="F51" s="193"/>
      <c r="G51" s="194"/>
      <c r="H51" s="80">
        <v>2564600</v>
      </c>
      <c r="I51" s="81">
        <v>0</v>
      </c>
      <c r="J51" s="82">
        <f>IF(IF(H51="",0,H51)=0,0,(IF(H51&gt;0,IF(I51&gt;H51,0,H51-I51),IF(I51&gt;H51,H51-I51,0))))</f>
        <v>2564600</v>
      </c>
      <c r="K51" s="118" t="str">
        <f t="shared" si="0"/>
        <v>00020216001100000150</v>
      </c>
      <c r="L51" s="83" t="str">
        <f>C51&amp;D51&amp;G51</f>
        <v>00020216001100000150</v>
      </c>
    </row>
    <row r="52" spans="1:12" s="84" customFormat="1" ht="33.75">
      <c r="A52" s="99" t="s">
        <v>487</v>
      </c>
      <c r="B52" s="100" t="s">
        <v>6</v>
      </c>
      <c r="C52" s="101" t="s">
        <v>76</v>
      </c>
      <c r="D52" s="195" t="s">
        <v>488</v>
      </c>
      <c r="E52" s="196"/>
      <c r="F52" s="196"/>
      <c r="G52" s="197"/>
      <c r="H52" s="96">
        <v>3821600</v>
      </c>
      <c r="I52" s="102">
        <v>0</v>
      </c>
      <c r="J52" s="103">
        <v>3821600</v>
      </c>
      <c r="K52" s="117" t="str">
        <f t="shared" si="0"/>
        <v>00020220000000000150</v>
      </c>
      <c r="L52" s="105" t="s">
        <v>489</v>
      </c>
    </row>
    <row r="53" spans="1:12" s="84" customFormat="1" ht="12.75">
      <c r="A53" s="99" t="s">
        <v>490</v>
      </c>
      <c r="B53" s="100" t="s">
        <v>6</v>
      </c>
      <c r="C53" s="101" t="s">
        <v>76</v>
      </c>
      <c r="D53" s="195" t="s">
        <v>491</v>
      </c>
      <c r="E53" s="196"/>
      <c r="F53" s="196"/>
      <c r="G53" s="197"/>
      <c r="H53" s="96">
        <v>3821600</v>
      </c>
      <c r="I53" s="102">
        <v>0</v>
      </c>
      <c r="J53" s="103">
        <v>3821600</v>
      </c>
      <c r="K53" s="117" t="str">
        <f t="shared" si="0"/>
        <v>00020229999000000150</v>
      </c>
      <c r="L53" s="105" t="s">
        <v>492</v>
      </c>
    </row>
    <row r="54" spans="1:12" s="84" customFormat="1" ht="12.75">
      <c r="A54" s="79" t="s">
        <v>493</v>
      </c>
      <c r="B54" s="78" t="s">
        <v>6</v>
      </c>
      <c r="C54" s="120" t="s">
        <v>76</v>
      </c>
      <c r="D54" s="192" t="s">
        <v>494</v>
      </c>
      <c r="E54" s="193"/>
      <c r="F54" s="193"/>
      <c r="G54" s="194"/>
      <c r="H54" s="80">
        <v>3821600</v>
      </c>
      <c r="I54" s="81">
        <v>0</v>
      </c>
      <c r="J54" s="82">
        <f>IF(IF(H54="",0,H54)=0,0,(IF(H54&gt;0,IF(I54&gt;H54,0,H54-I54),IF(I54&gt;H54,H54-I54,0))))</f>
        <v>3821600</v>
      </c>
      <c r="K54" s="118" t="str">
        <f t="shared" si="0"/>
        <v>00020229999100000150</v>
      </c>
      <c r="L54" s="83" t="str">
        <f>C54&amp;D54&amp;G54</f>
        <v>00020229999100000150</v>
      </c>
    </row>
    <row r="55" spans="1:12" s="84" customFormat="1" ht="22.5">
      <c r="A55" s="99" t="s">
        <v>495</v>
      </c>
      <c r="B55" s="100" t="s">
        <v>6</v>
      </c>
      <c r="C55" s="101" t="s">
        <v>76</v>
      </c>
      <c r="D55" s="195" t="s">
        <v>496</v>
      </c>
      <c r="E55" s="196"/>
      <c r="F55" s="196"/>
      <c r="G55" s="197"/>
      <c r="H55" s="96">
        <v>225000</v>
      </c>
      <c r="I55" s="102">
        <v>0</v>
      </c>
      <c r="J55" s="103">
        <v>225000</v>
      </c>
      <c r="K55" s="117" t="str">
        <f t="shared" si="0"/>
        <v>00020230000000000150</v>
      </c>
      <c r="L55" s="105" t="s">
        <v>497</v>
      </c>
    </row>
    <row r="56" spans="1:12" s="84" customFormat="1" ht="33.75">
      <c r="A56" s="99" t="s">
        <v>498</v>
      </c>
      <c r="B56" s="100" t="s">
        <v>6</v>
      </c>
      <c r="C56" s="101" t="s">
        <v>76</v>
      </c>
      <c r="D56" s="195" t="s">
        <v>499</v>
      </c>
      <c r="E56" s="196"/>
      <c r="F56" s="196"/>
      <c r="G56" s="197"/>
      <c r="H56" s="96">
        <v>129800</v>
      </c>
      <c r="I56" s="102">
        <v>0</v>
      </c>
      <c r="J56" s="103">
        <v>129800</v>
      </c>
      <c r="K56" s="117" t="str">
        <f t="shared" si="0"/>
        <v>00020230024000000150</v>
      </c>
      <c r="L56" s="105" t="s">
        <v>500</v>
      </c>
    </row>
    <row r="57" spans="1:12" s="84" customFormat="1" ht="33.75">
      <c r="A57" s="79" t="s">
        <v>501</v>
      </c>
      <c r="B57" s="78" t="s">
        <v>6</v>
      </c>
      <c r="C57" s="120" t="s">
        <v>76</v>
      </c>
      <c r="D57" s="192" t="s">
        <v>502</v>
      </c>
      <c r="E57" s="193"/>
      <c r="F57" s="193"/>
      <c r="G57" s="194"/>
      <c r="H57" s="80">
        <v>129800</v>
      </c>
      <c r="I57" s="81">
        <v>0</v>
      </c>
      <c r="J57" s="82">
        <f>IF(IF(H57="",0,H57)=0,0,(IF(H57&gt;0,IF(I57&gt;H57,0,H57-I57),IF(I57&gt;H57,H57-I57,0))))</f>
        <v>129800</v>
      </c>
      <c r="K57" s="118" t="str">
        <f t="shared" si="0"/>
        <v>00020230024100000150</v>
      </c>
      <c r="L57" s="83" t="str">
        <f>C57&amp;D57&amp;G57</f>
        <v>00020230024100000150</v>
      </c>
    </row>
    <row r="58" spans="1:12" s="84" customFormat="1" ht="33.75">
      <c r="A58" s="99" t="s">
        <v>503</v>
      </c>
      <c r="B58" s="100" t="s">
        <v>6</v>
      </c>
      <c r="C58" s="101" t="s">
        <v>76</v>
      </c>
      <c r="D58" s="195" t="s">
        <v>504</v>
      </c>
      <c r="E58" s="196"/>
      <c r="F58" s="196"/>
      <c r="G58" s="197"/>
      <c r="H58" s="96">
        <v>95200</v>
      </c>
      <c r="I58" s="102">
        <v>0</v>
      </c>
      <c r="J58" s="103">
        <v>95200</v>
      </c>
      <c r="K58" s="117" t="str">
        <f t="shared" si="0"/>
        <v>00020235118000000150</v>
      </c>
      <c r="L58" s="105" t="s">
        <v>505</v>
      </c>
    </row>
    <row r="59" spans="1:12" s="84" customFormat="1" ht="45">
      <c r="A59" s="79" t="s">
        <v>506</v>
      </c>
      <c r="B59" s="78" t="s">
        <v>6</v>
      </c>
      <c r="C59" s="120" t="s">
        <v>76</v>
      </c>
      <c r="D59" s="192" t="s">
        <v>507</v>
      </c>
      <c r="E59" s="193"/>
      <c r="F59" s="193"/>
      <c r="G59" s="194"/>
      <c r="H59" s="80">
        <v>95200</v>
      </c>
      <c r="I59" s="81">
        <v>0</v>
      </c>
      <c r="J59" s="82">
        <f>IF(IF(H59="",0,H59)=0,0,(IF(H59&gt;0,IF(I59&gt;H59,0,H59-I59),IF(I59&gt;H59,H59-I59,0))))</f>
        <v>95200</v>
      </c>
      <c r="K59" s="118" t="str">
        <f t="shared" si="0"/>
        <v>00020235118100000150</v>
      </c>
      <c r="L59" s="83" t="str">
        <f>C59&amp;D59&amp;G59</f>
        <v>00020235118100000150</v>
      </c>
    </row>
    <row r="60" spans="1:12" s="84" customFormat="1" ht="12.75">
      <c r="A60" s="99" t="s">
        <v>192</v>
      </c>
      <c r="B60" s="100" t="s">
        <v>6</v>
      </c>
      <c r="C60" s="101" t="s">
        <v>76</v>
      </c>
      <c r="D60" s="195" t="s">
        <v>508</v>
      </c>
      <c r="E60" s="196"/>
      <c r="F60" s="196"/>
      <c r="G60" s="197"/>
      <c r="H60" s="96">
        <v>323600</v>
      </c>
      <c r="I60" s="102">
        <v>0</v>
      </c>
      <c r="J60" s="103">
        <v>323600</v>
      </c>
      <c r="K60" s="117" t="str">
        <f t="shared" si="0"/>
        <v>00020240000000000150</v>
      </c>
      <c r="L60" s="105" t="s">
        <v>509</v>
      </c>
    </row>
    <row r="61" spans="1:12" s="84" customFormat="1" ht="56.25">
      <c r="A61" s="99" t="s">
        <v>510</v>
      </c>
      <c r="B61" s="100" t="s">
        <v>6</v>
      </c>
      <c r="C61" s="101" t="s">
        <v>76</v>
      </c>
      <c r="D61" s="195" t="s">
        <v>511</v>
      </c>
      <c r="E61" s="196"/>
      <c r="F61" s="196"/>
      <c r="G61" s="197"/>
      <c r="H61" s="96">
        <v>323600</v>
      </c>
      <c r="I61" s="102">
        <v>0</v>
      </c>
      <c r="J61" s="103">
        <v>323600</v>
      </c>
      <c r="K61" s="117" t="str">
        <f t="shared" si="0"/>
        <v>00020240014000000150</v>
      </c>
      <c r="L61" s="105" t="s">
        <v>512</v>
      </c>
    </row>
    <row r="62" spans="1:12" s="84" customFormat="1" ht="67.5">
      <c r="A62" s="79" t="s">
        <v>513</v>
      </c>
      <c r="B62" s="78" t="s">
        <v>6</v>
      </c>
      <c r="C62" s="120" t="s">
        <v>76</v>
      </c>
      <c r="D62" s="192" t="s">
        <v>514</v>
      </c>
      <c r="E62" s="193"/>
      <c r="F62" s="193"/>
      <c r="G62" s="194"/>
      <c r="H62" s="80">
        <v>323600</v>
      </c>
      <c r="I62" s="81">
        <v>0</v>
      </c>
      <c r="J62" s="82">
        <f>IF(IF(H62="",0,H62)=0,0,(IF(H62&gt;0,IF(I62&gt;H62,0,H62-I62),IF(I62&gt;H62,H62-I62,0))))</f>
        <v>323600</v>
      </c>
      <c r="K62" s="118" t="str">
        <f t="shared" si="0"/>
        <v>00020240014100000150</v>
      </c>
      <c r="L62" s="83" t="str">
        <f>C62&amp;D62&amp;G62</f>
        <v>00020240014100000150</v>
      </c>
    </row>
    <row r="63" spans="1:11" ht="3.75" customHeight="1" hidden="1" thickBot="1">
      <c r="A63" s="15"/>
      <c r="B63" s="27"/>
      <c r="C63" s="19"/>
      <c r="D63" s="28"/>
      <c r="E63" s="28"/>
      <c r="F63" s="28"/>
      <c r="G63" s="28"/>
      <c r="H63" s="36"/>
      <c r="I63" s="37"/>
      <c r="J63" s="51"/>
      <c r="K63" s="115"/>
    </row>
    <row r="64" spans="1:11" ht="12.75">
      <c r="A64" s="20"/>
      <c r="B64" s="21"/>
      <c r="C64" s="22"/>
      <c r="D64" s="22"/>
      <c r="E64" s="22"/>
      <c r="F64" s="22"/>
      <c r="G64" s="22"/>
      <c r="H64" s="23"/>
      <c r="I64" s="23"/>
      <c r="J64" s="22"/>
      <c r="K64" s="22"/>
    </row>
    <row r="65" spans="1:11" ht="12.75" customHeight="1">
      <c r="A65" s="176" t="s">
        <v>24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12"/>
    </row>
    <row r="66" spans="1:11" ht="12.75">
      <c r="A66" s="8"/>
      <c r="B66" s="8"/>
      <c r="C66" s="9"/>
      <c r="D66" s="9"/>
      <c r="E66" s="9"/>
      <c r="F66" s="9"/>
      <c r="G66" s="9"/>
      <c r="H66" s="10"/>
      <c r="I66" s="10"/>
      <c r="J66" s="33" t="s">
        <v>20</v>
      </c>
      <c r="K66" s="33"/>
    </row>
    <row r="67" spans="1:11" ht="12.75" customHeight="1">
      <c r="A67" s="180" t="s">
        <v>38</v>
      </c>
      <c r="B67" s="180" t="s">
        <v>39</v>
      </c>
      <c r="C67" s="183" t="s">
        <v>43</v>
      </c>
      <c r="D67" s="184"/>
      <c r="E67" s="184"/>
      <c r="F67" s="184"/>
      <c r="G67" s="185"/>
      <c r="H67" s="180" t="s">
        <v>41</v>
      </c>
      <c r="I67" s="180" t="s">
        <v>23</v>
      </c>
      <c r="J67" s="180" t="s">
        <v>42</v>
      </c>
      <c r="K67" s="113"/>
    </row>
    <row r="68" spans="1:11" ht="12.75">
      <c r="A68" s="181"/>
      <c r="B68" s="181"/>
      <c r="C68" s="186"/>
      <c r="D68" s="187"/>
      <c r="E68" s="187"/>
      <c r="F68" s="187"/>
      <c r="G68" s="188"/>
      <c r="H68" s="181"/>
      <c r="I68" s="181"/>
      <c r="J68" s="181"/>
      <c r="K68" s="113"/>
    </row>
    <row r="69" spans="1:11" ht="12.75">
      <c r="A69" s="182"/>
      <c r="B69" s="182"/>
      <c r="C69" s="189"/>
      <c r="D69" s="190"/>
      <c r="E69" s="190"/>
      <c r="F69" s="190"/>
      <c r="G69" s="191"/>
      <c r="H69" s="182"/>
      <c r="I69" s="182"/>
      <c r="J69" s="182"/>
      <c r="K69" s="113"/>
    </row>
    <row r="70" spans="1:11" ht="13.5" thickBot="1">
      <c r="A70" s="70">
        <v>1</v>
      </c>
      <c r="B70" s="12">
        <v>2</v>
      </c>
      <c r="C70" s="164">
        <v>3</v>
      </c>
      <c r="D70" s="165"/>
      <c r="E70" s="165"/>
      <c r="F70" s="165"/>
      <c r="G70" s="166"/>
      <c r="H70" s="13" t="s">
        <v>2</v>
      </c>
      <c r="I70" s="13" t="s">
        <v>25</v>
      </c>
      <c r="J70" s="13" t="s">
        <v>26</v>
      </c>
      <c r="K70" s="114"/>
    </row>
    <row r="71" spans="1:10" ht="12.75">
      <c r="A71" s="71" t="s">
        <v>5</v>
      </c>
      <c r="B71" s="38" t="s">
        <v>7</v>
      </c>
      <c r="C71" s="167" t="s">
        <v>17</v>
      </c>
      <c r="D71" s="168"/>
      <c r="E71" s="168"/>
      <c r="F71" s="168"/>
      <c r="G71" s="169"/>
      <c r="H71" s="52">
        <v>12902927</v>
      </c>
      <c r="I71" s="52">
        <v>393383.45</v>
      </c>
      <c r="J71" s="104">
        <v>12509543.55</v>
      </c>
    </row>
    <row r="72" spans="1:10" ht="12.75" customHeight="1">
      <c r="A72" s="73" t="s">
        <v>4</v>
      </c>
      <c r="B72" s="50"/>
      <c r="C72" s="177"/>
      <c r="D72" s="178"/>
      <c r="E72" s="178"/>
      <c r="F72" s="178"/>
      <c r="G72" s="179"/>
      <c r="H72" s="59"/>
      <c r="I72" s="60"/>
      <c r="J72" s="61"/>
    </row>
    <row r="73" spans="1:12" s="84" customFormat="1" ht="12.75">
      <c r="A73" s="99" t="s">
        <v>98</v>
      </c>
      <c r="B73" s="100" t="s">
        <v>7</v>
      </c>
      <c r="C73" s="101" t="s">
        <v>76</v>
      </c>
      <c r="D73" s="123" t="s">
        <v>100</v>
      </c>
      <c r="E73" s="195" t="s">
        <v>101</v>
      </c>
      <c r="F73" s="226"/>
      <c r="G73" s="128" t="s">
        <v>76</v>
      </c>
      <c r="H73" s="96">
        <v>5719836</v>
      </c>
      <c r="I73" s="102">
        <v>159118.58</v>
      </c>
      <c r="J73" s="103">
        <v>5560717.42</v>
      </c>
      <c r="K73" s="117" t="str">
        <f aca="true" t="shared" si="1" ref="K73:K104">C73&amp;D73&amp;E73&amp;F73&amp;G73</f>
        <v>00001000000000000000</v>
      </c>
      <c r="L73" s="106" t="s">
        <v>99</v>
      </c>
    </row>
    <row r="74" spans="1:12" s="84" customFormat="1" ht="33.75">
      <c r="A74" s="99" t="s">
        <v>102</v>
      </c>
      <c r="B74" s="100" t="s">
        <v>7</v>
      </c>
      <c r="C74" s="101" t="s">
        <v>76</v>
      </c>
      <c r="D74" s="123" t="s">
        <v>104</v>
      </c>
      <c r="E74" s="195" t="s">
        <v>101</v>
      </c>
      <c r="F74" s="226"/>
      <c r="G74" s="128" t="s">
        <v>76</v>
      </c>
      <c r="H74" s="96">
        <v>709500</v>
      </c>
      <c r="I74" s="102">
        <v>15000</v>
      </c>
      <c r="J74" s="103">
        <v>694500</v>
      </c>
      <c r="K74" s="117" t="str">
        <f t="shared" si="1"/>
        <v>00001020000000000000</v>
      </c>
      <c r="L74" s="106" t="s">
        <v>103</v>
      </c>
    </row>
    <row r="75" spans="1:12" s="84" customFormat="1" ht="45">
      <c r="A75" s="99" t="s">
        <v>105</v>
      </c>
      <c r="B75" s="100" t="s">
        <v>7</v>
      </c>
      <c r="C75" s="101" t="s">
        <v>76</v>
      </c>
      <c r="D75" s="123" t="s">
        <v>104</v>
      </c>
      <c r="E75" s="195" t="s">
        <v>107</v>
      </c>
      <c r="F75" s="226"/>
      <c r="G75" s="128" t="s">
        <v>76</v>
      </c>
      <c r="H75" s="96">
        <v>709500</v>
      </c>
      <c r="I75" s="102">
        <v>15000</v>
      </c>
      <c r="J75" s="103">
        <v>694500</v>
      </c>
      <c r="K75" s="117" t="str">
        <f t="shared" si="1"/>
        <v>00001020100000000000</v>
      </c>
      <c r="L75" s="106" t="s">
        <v>106</v>
      </c>
    </row>
    <row r="76" spans="1:12" s="84" customFormat="1" ht="56.25">
      <c r="A76" s="99" t="s">
        <v>108</v>
      </c>
      <c r="B76" s="100" t="s">
        <v>7</v>
      </c>
      <c r="C76" s="101" t="s">
        <v>76</v>
      </c>
      <c r="D76" s="123" t="s">
        <v>104</v>
      </c>
      <c r="E76" s="195" t="s">
        <v>110</v>
      </c>
      <c r="F76" s="226"/>
      <c r="G76" s="128" t="s">
        <v>76</v>
      </c>
      <c r="H76" s="96">
        <v>709500</v>
      </c>
      <c r="I76" s="102">
        <v>15000</v>
      </c>
      <c r="J76" s="103">
        <v>694500</v>
      </c>
      <c r="K76" s="117" t="str">
        <f t="shared" si="1"/>
        <v>00001020110000000000</v>
      </c>
      <c r="L76" s="106" t="s">
        <v>109</v>
      </c>
    </row>
    <row r="77" spans="1:12" s="84" customFormat="1" ht="12.75">
      <c r="A77" s="99" t="s">
        <v>111</v>
      </c>
      <c r="B77" s="100" t="s">
        <v>7</v>
      </c>
      <c r="C77" s="101" t="s">
        <v>76</v>
      </c>
      <c r="D77" s="123" t="s">
        <v>104</v>
      </c>
      <c r="E77" s="195" t="s">
        <v>113</v>
      </c>
      <c r="F77" s="226"/>
      <c r="G77" s="128" t="s">
        <v>76</v>
      </c>
      <c r="H77" s="96">
        <v>709500</v>
      </c>
      <c r="I77" s="102">
        <v>15000</v>
      </c>
      <c r="J77" s="103">
        <v>694500</v>
      </c>
      <c r="K77" s="117" t="str">
        <f t="shared" si="1"/>
        <v>00001020110140001000</v>
      </c>
      <c r="L77" s="106" t="s">
        <v>112</v>
      </c>
    </row>
    <row r="78" spans="1:12" s="84" customFormat="1" ht="56.25">
      <c r="A78" s="99" t="s">
        <v>114</v>
      </c>
      <c r="B78" s="100" t="s">
        <v>7</v>
      </c>
      <c r="C78" s="101" t="s">
        <v>76</v>
      </c>
      <c r="D78" s="123" t="s">
        <v>104</v>
      </c>
      <c r="E78" s="195" t="s">
        <v>113</v>
      </c>
      <c r="F78" s="226"/>
      <c r="G78" s="128" t="s">
        <v>116</v>
      </c>
      <c r="H78" s="96">
        <v>709500</v>
      </c>
      <c r="I78" s="102">
        <v>15000</v>
      </c>
      <c r="J78" s="103">
        <v>694500</v>
      </c>
      <c r="K78" s="117" t="str">
        <f t="shared" si="1"/>
        <v>00001020110140001100</v>
      </c>
      <c r="L78" s="106" t="s">
        <v>115</v>
      </c>
    </row>
    <row r="79" spans="1:12" s="84" customFormat="1" ht="22.5">
      <c r="A79" s="99" t="s">
        <v>117</v>
      </c>
      <c r="B79" s="100" t="s">
        <v>7</v>
      </c>
      <c r="C79" s="101" t="s">
        <v>76</v>
      </c>
      <c r="D79" s="123" t="s">
        <v>104</v>
      </c>
      <c r="E79" s="195" t="s">
        <v>113</v>
      </c>
      <c r="F79" s="226"/>
      <c r="G79" s="128" t="s">
        <v>119</v>
      </c>
      <c r="H79" s="96">
        <v>709500</v>
      </c>
      <c r="I79" s="102">
        <v>15000</v>
      </c>
      <c r="J79" s="103">
        <v>694500</v>
      </c>
      <c r="K79" s="117" t="str">
        <f t="shared" si="1"/>
        <v>00001020110140001120</v>
      </c>
      <c r="L79" s="106" t="s">
        <v>118</v>
      </c>
    </row>
    <row r="80" spans="1:12" s="84" customFormat="1" ht="22.5">
      <c r="A80" s="79" t="s">
        <v>120</v>
      </c>
      <c r="B80" s="78" t="s">
        <v>7</v>
      </c>
      <c r="C80" s="120" t="s">
        <v>76</v>
      </c>
      <c r="D80" s="124" t="s">
        <v>104</v>
      </c>
      <c r="E80" s="192" t="s">
        <v>113</v>
      </c>
      <c r="F80" s="227"/>
      <c r="G80" s="121" t="s">
        <v>121</v>
      </c>
      <c r="H80" s="80">
        <v>514140</v>
      </c>
      <c r="I80" s="81">
        <v>15000</v>
      </c>
      <c r="J80" s="82">
        <f>IF(IF(H80="",0,H80)=0,0,(IF(H80&gt;0,IF(I80&gt;H80,0,H80-I80),IF(I80&gt;H80,H80-I80,0))))</f>
        <v>499140</v>
      </c>
      <c r="K80" s="117" t="str">
        <f t="shared" si="1"/>
        <v>00001020110140001121</v>
      </c>
      <c r="L80" s="83" t="str">
        <f>C80&amp;D80&amp;E80&amp;F80&amp;G80</f>
        <v>00001020110140001121</v>
      </c>
    </row>
    <row r="81" spans="1:12" s="84" customFormat="1" ht="33.75">
      <c r="A81" s="79" t="s">
        <v>122</v>
      </c>
      <c r="B81" s="78" t="s">
        <v>7</v>
      </c>
      <c r="C81" s="120" t="s">
        <v>76</v>
      </c>
      <c r="D81" s="124" t="s">
        <v>104</v>
      </c>
      <c r="E81" s="192" t="s">
        <v>113</v>
      </c>
      <c r="F81" s="227"/>
      <c r="G81" s="121" t="s">
        <v>123</v>
      </c>
      <c r="H81" s="80">
        <v>40100</v>
      </c>
      <c r="I81" s="81">
        <v>0</v>
      </c>
      <c r="J81" s="82">
        <f>IF(IF(H81="",0,H81)=0,0,(IF(H81&gt;0,IF(I81&gt;H81,0,H81-I81),IF(I81&gt;H81,H81-I81,0))))</f>
        <v>40100</v>
      </c>
      <c r="K81" s="117" t="str">
        <f t="shared" si="1"/>
        <v>00001020110140001122</v>
      </c>
      <c r="L81" s="83" t="str">
        <f>C81&amp;D81&amp;E81&amp;F81&amp;G81</f>
        <v>00001020110140001122</v>
      </c>
    </row>
    <row r="82" spans="1:12" s="84" customFormat="1" ht="45">
      <c r="A82" s="79" t="s">
        <v>124</v>
      </c>
      <c r="B82" s="78" t="s">
        <v>7</v>
      </c>
      <c r="C82" s="120" t="s">
        <v>76</v>
      </c>
      <c r="D82" s="124" t="s">
        <v>104</v>
      </c>
      <c r="E82" s="192" t="s">
        <v>113</v>
      </c>
      <c r="F82" s="227"/>
      <c r="G82" s="121" t="s">
        <v>125</v>
      </c>
      <c r="H82" s="80">
        <v>155260</v>
      </c>
      <c r="I82" s="81">
        <v>0</v>
      </c>
      <c r="J82" s="82">
        <f>IF(IF(H82="",0,H82)=0,0,(IF(H82&gt;0,IF(I82&gt;H82,0,H82-I82),IF(I82&gt;H82,H82-I82,0))))</f>
        <v>155260</v>
      </c>
      <c r="K82" s="117" t="str">
        <f t="shared" si="1"/>
        <v>00001020110140001129</v>
      </c>
      <c r="L82" s="83" t="str">
        <f>C82&amp;D82&amp;E82&amp;F82&amp;G82</f>
        <v>00001020110140001129</v>
      </c>
    </row>
    <row r="83" spans="1:12" s="84" customFormat="1" ht="45">
      <c r="A83" s="99" t="s">
        <v>126</v>
      </c>
      <c r="B83" s="100" t="s">
        <v>7</v>
      </c>
      <c r="C83" s="101" t="s">
        <v>76</v>
      </c>
      <c r="D83" s="123" t="s">
        <v>128</v>
      </c>
      <c r="E83" s="195" t="s">
        <v>101</v>
      </c>
      <c r="F83" s="226"/>
      <c r="G83" s="128" t="s">
        <v>76</v>
      </c>
      <c r="H83" s="96">
        <v>4766900</v>
      </c>
      <c r="I83" s="102">
        <v>121509.58</v>
      </c>
      <c r="J83" s="103">
        <v>4645390.42</v>
      </c>
      <c r="K83" s="117" t="str">
        <f t="shared" si="1"/>
        <v>00001040000000000000</v>
      </c>
      <c r="L83" s="106" t="s">
        <v>127</v>
      </c>
    </row>
    <row r="84" spans="1:12" s="84" customFormat="1" ht="45">
      <c r="A84" s="99" t="s">
        <v>105</v>
      </c>
      <c r="B84" s="100" t="s">
        <v>7</v>
      </c>
      <c r="C84" s="101" t="s">
        <v>76</v>
      </c>
      <c r="D84" s="123" t="s">
        <v>128</v>
      </c>
      <c r="E84" s="195" t="s">
        <v>107</v>
      </c>
      <c r="F84" s="226"/>
      <c r="G84" s="128" t="s">
        <v>76</v>
      </c>
      <c r="H84" s="96">
        <v>4766900</v>
      </c>
      <c r="I84" s="102">
        <v>121509.58</v>
      </c>
      <c r="J84" s="103">
        <v>4645390.42</v>
      </c>
      <c r="K84" s="117" t="str">
        <f t="shared" si="1"/>
        <v>00001040100000000000</v>
      </c>
      <c r="L84" s="106" t="s">
        <v>129</v>
      </c>
    </row>
    <row r="85" spans="1:12" s="84" customFormat="1" ht="56.25">
      <c r="A85" s="99" t="s">
        <v>108</v>
      </c>
      <c r="B85" s="100" t="s">
        <v>7</v>
      </c>
      <c r="C85" s="101" t="s">
        <v>76</v>
      </c>
      <c r="D85" s="123" t="s">
        <v>128</v>
      </c>
      <c r="E85" s="195" t="s">
        <v>110</v>
      </c>
      <c r="F85" s="226"/>
      <c r="G85" s="128" t="s">
        <v>76</v>
      </c>
      <c r="H85" s="96">
        <v>4766900</v>
      </c>
      <c r="I85" s="102">
        <v>121509.58</v>
      </c>
      <c r="J85" s="103">
        <v>4645390.42</v>
      </c>
      <c r="K85" s="117" t="str">
        <f t="shared" si="1"/>
        <v>00001040110000000000</v>
      </c>
      <c r="L85" s="106" t="s">
        <v>130</v>
      </c>
    </row>
    <row r="86" spans="1:12" s="84" customFormat="1" ht="67.5">
      <c r="A86" s="99" t="s">
        <v>131</v>
      </c>
      <c r="B86" s="100" t="s">
        <v>7</v>
      </c>
      <c r="C86" s="101" t="s">
        <v>76</v>
      </c>
      <c r="D86" s="123" t="s">
        <v>128</v>
      </c>
      <c r="E86" s="195" t="s">
        <v>133</v>
      </c>
      <c r="F86" s="226"/>
      <c r="G86" s="128" t="s">
        <v>76</v>
      </c>
      <c r="H86" s="96">
        <v>4000</v>
      </c>
      <c r="I86" s="102">
        <v>0</v>
      </c>
      <c r="J86" s="103">
        <v>4000</v>
      </c>
      <c r="K86" s="117" t="str">
        <f t="shared" si="1"/>
        <v>00001040110240170000</v>
      </c>
      <c r="L86" s="106" t="s">
        <v>132</v>
      </c>
    </row>
    <row r="87" spans="1:12" s="84" customFormat="1" ht="56.25">
      <c r="A87" s="99" t="s">
        <v>114</v>
      </c>
      <c r="B87" s="100" t="s">
        <v>7</v>
      </c>
      <c r="C87" s="101" t="s">
        <v>76</v>
      </c>
      <c r="D87" s="123" t="s">
        <v>128</v>
      </c>
      <c r="E87" s="195" t="s">
        <v>133</v>
      </c>
      <c r="F87" s="226"/>
      <c r="G87" s="128" t="s">
        <v>116</v>
      </c>
      <c r="H87" s="96">
        <v>4000</v>
      </c>
      <c r="I87" s="102">
        <v>0</v>
      </c>
      <c r="J87" s="103">
        <v>4000</v>
      </c>
      <c r="K87" s="117" t="str">
        <f t="shared" si="1"/>
        <v>00001040110240170100</v>
      </c>
      <c r="L87" s="106" t="s">
        <v>134</v>
      </c>
    </row>
    <row r="88" spans="1:12" s="84" customFormat="1" ht="22.5">
      <c r="A88" s="99" t="s">
        <v>117</v>
      </c>
      <c r="B88" s="100" t="s">
        <v>7</v>
      </c>
      <c r="C88" s="101" t="s">
        <v>76</v>
      </c>
      <c r="D88" s="123" t="s">
        <v>128</v>
      </c>
      <c r="E88" s="195" t="s">
        <v>133</v>
      </c>
      <c r="F88" s="226"/>
      <c r="G88" s="128" t="s">
        <v>119</v>
      </c>
      <c r="H88" s="96">
        <v>4000</v>
      </c>
      <c r="I88" s="102">
        <v>0</v>
      </c>
      <c r="J88" s="103">
        <v>4000</v>
      </c>
      <c r="K88" s="117" t="str">
        <f t="shared" si="1"/>
        <v>00001040110240170120</v>
      </c>
      <c r="L88" s="106" t="s">
        <v>135</v>
      </c>
    </row>
    <row r="89" spans="1:12" s="84" customFormat="1" ht="22.5">
      <c r="A89" s="79" t="s">
        <v>120</v>
      </c>
      <c r="B89" s="78" t="s">
        <v>7</v>
      </c>
      <c r="C89" s="120" t="s">
        <v>76</v>
      </c>
      <c r="D89" s="124" t="s">
        <v>128</v>
      </c>
      <c r="E89" s="192" t="s">
        <v>133</v>
      </c>
      <c r="F89" s="227"/>
      <c r="G89" s="121" t="s">
        <v>121</v>
      </c>
      <c r="H89" s="80">
        <v>3072.2</v>
      </c>
      <c r="I89" s="81">
        <v>0</v>
      </c>
      <c r="J89" s="82">
        <f>IF(IF(H89="",0,H89)=0,0,(IF(H89&gt;0,IF(I89&gt;H89,0,H89-I89),IF(I89&gt;H89,H89-I89,0))))</f>
        <v>3072.2</v>
      </c>
      <c r="K89" s="117" t="str">
        <f t="shared" si="1"/>
        <v>00001040110240170121</v>
      </c>
      <c r="L89" s="83" t="str">
        <f>C89&amp;D89&amp;E89&amp;F89&amp;G89</f>
        <v>00001040110240170121</v>
      </c>
    </row>
    <row r="90" spans="1:12" s="84" customFormat="1" ht="45">
      <c r="A90" s="79" t="s">
        <v>124</v>
      </c>
      <c r="B90" s="78" t="s">
        <v>7</v>
      </c>
      <c r="C90" s="120" t="s">
        <v>76</v>
      </c>
      <c r="D90" s="124" t="s">
        <v>128</v>
      </c>
      <c r="E90" s="192" t="s">
        <v>133</v>
      </c>
      <c r="F90" s="227"/>
      <c r="G90" s="121" t="s">
        <v>125</v>
      </c>
      <c r="H90" s="80">
        <v>927.8</v>
      </c>
      <c r="I90" s="81">
        <v>0</v>
      </c>
      <c r="J90" s="82">
        <f>IF(IF(H90="",0,H90)=0,0,(IF(H90&gt;0,IF(I90&gt;H90,0,H90-I90),IF(I90&gt;H90,H90-I90,0))))</f>
        <v>927.8</v>
      </c>
      <c r="K90" s="117" t="str">
        <f t="shared" si="1"/>
        <v>00001040110240170129</v>
      </c>
      <c r="L90" s="83" t="str">
        <f>C90&amp;D90&amp;E90&amp;F90&amp;G90</f>
        <v>00001040110240170129</v>
      </c>
    </row>
    <row r="91" spans="1:12" s="84" customFormat="1" ht="22.5">
      <c r="A91" s="99" t="s">
        <v>136</v>
      </c>
      <c r="B91" s="100" t="s">
        <v>7</v>
      </c>
      <c r="C91" s="101" t="s">
        <v>76</v>
      </c>
      <c r="D91" s="123" t="s">
        <v>128</v>
      </c>
      <c r="E91" s="195" t="s">
        <v>138</v>
      </c>
      <c r="F91" s="226"/>
      <c r="G91" s="128" t="s">
        <v>76</v>
      </c>
      <c r="H91" s="96">
        <v>4624500</v>
      </c>
      <c r="I91" s="102">
        <v>121509.58</v>
      </c>
      <c r="J91" s="103">
        <v>4502990.42</v>
      </c>
      <c r="K91" s="117" t="str">
        <f t="shared" si="1"/>
        <v>00001040110240200000</v>
      </c>
      <c r="L91" s="106" t="s">
        <v>137</v>
      </c>
    </row>
    <row r="92" spans="1:12" s="84" customFormat="1" ht="56.25">
      <c r="A92" s="99" t="s">
        <v>114</v>
      </c>
      <c r="B92" s="100" t="s">
        <v>7</v>
      </c>
      <c r="C92" s="101" t="s">
        <v>76</v>
      </c>
      <c r="D92" s="123" t="s">
        <v>128</v>
      </c>
      <c r="E92" s="195" t="s">
        <v>138</v>
      </c>
      <c r="F92" s="226"/>
      <c r="G92" s="128" t="s">
        <v>116</v>
      </c>
      <c r="H92" s="96">
        <v>3821400</v>
      </c>
      <c r="I92" s="102">
        <v>84768.06</v>
      </c>
      <c r="J92" s="103">
        <v>3736631.94</v>
      </c>
      <c r="K92" s="117" t="str">
        <f t="shared" si="1"/>
        <v>00001040110240200100</v>
      </c>
      <c r="L92" s="106" t="s">
        <v>139</v>
      </c>
    </row>
    <row r="93" spans="1:12" s="84" customFormat="1" ht="22.5">
      <c r="A93" s="99" t="s">
        <v>117</v>
      </c>
      <c r="B93" s="100" t="s">
        <v>7</v>
      </c>
      <c r="C93" s="101" t="s">
        <v>76</v>
      </c>
      <c r="D93" s="123" t="s">
        <v>128</v>
      </c>
      <c r="E93" s="195" t="s">
        <v>138</v>
      </c>
      <c r="F93" s="226"/>
      <c r="G93" s="128" t="s">
        <v>119</v>
      </c>
      <c r="H93" s="96">
        <v>3821400</v>
      </c>
      <c r="I93" s="102">
        <v>84768.06</v>
      </c>
      <c r="J93" s="103">
        <v>3736631.94</v>
      </c>
      <c r="K93" s="117" t="str">
        <f t="shared" si="1"/>
        <v>00001040110240200120</v>
      </c>
      <c r="L93" s="106" t="s">
        <v>140</v>
      </c>
    </row>
    <row r="94" spans="1:12" s="84" customFormat="1" ht="22.5">
      <c r="A94" s="79" t="s">
        <v>120</v>
      </c>
      <c r="B94" s="78" t="s">
        <v>7</v>
      </c>
      <c r="C94" s="120" t="s">
        <v>76</v>
      </c>
      <c r="D94" s="124" t="s">
        <v>128</v>
      </c>
      <c r="E94" s="192" t="s">
        <v>138</v>
      </c>
      <c r="F94" s="227"/>
      <c r="G94" s="121" t="s">
        <v>121</v>
      </c>
      <c r="H94" s="80">
        <v>2842600</v>
      </c>
      <c r="I94" s="81">
        <v>74681.86</v>
      </c>
      <c r="J94" s="82">
        <f>IF(IF(H94="",0,H94)=0,0,(IF(H94&gt;0,IF(I94&gt;H94,0,H94-I94),IF(I94&gt;H94,H94-I94,0))))</f>
        <v>2767918.14</v>
      </c>
      <c r="K94" s="117" t="str">
        <f t="shared" si="1"/>
        <v>00001040110240200121</v>
      </c>
      <c r="L94" s="83" t="str">
        <f>C94&amp;D94&amp;E94&amp;F94&amp;G94</f>
        <v>00001040110240200121</v>
      </c>
    </row>
    <row r="95" spans="1:12" s="84" customFormat="1" ht="33.75">
      <c r="A95" s="79" t="s">
        <v>122</v>
      </c>
      <c r="B95" s="78" t="s">
        <v>7</v>
      </c>
      <c r="C95" s="120" t="s">
        <v>76</v>
      </c>
      <c r="D95" s="124" t="s">
        <v>128</v>
      </c>
      <c r="E95" s="192" t="s">
        <v>138</v>
      </c>
      <c r="F95" s="227"/>
      <c r="G95" s="121" t="s">
        <v>123</v>
      </c>
      <c r="H95" s="80">
        <v>120300</v>
      </c>
      <c r="I95" s="81">
        <v>0</v>
      </c>
      <c r="J95" s="82">
        <f>IF(IF(H95="",0,H95)=0,0,(IF(H95&gt;0,IF(I95&gt;H95,0,H95-I95),IF(I95&gt;H95,H95-I95,0))))</f>
        <v>120300</v>
      </c>
      <c r="K95" s="117" t="str">
        <f t="shared" si="1"/>
        <v>00001040110240200122</v>
      </c>
      <c r="L95" s="83" t="str">
        <f>C95&amp;D95&amp;E95&amp;F95&amp;G95</f>
        <v>00001040110240200122</v>
      </c>
    </row>
    <row r="96" spans="1:12" s="84" customFormat="1" ht="45">
      <c r="A96" s="79" t="s">
        <v>124</v>
      </c>
      <c r="B96" s="78" t="s">
        <v>7</v>
      </c>
      <c r="C96" s="120" t="s">
        <v>76</v>
      </c>
      <c r="D96" s="124" t="s">
        <v>128</v>
      </c>
      <c r="E96" s="192" t="s">
        <v>138</v>
      </c>
      <c r="F96" s="227"/>
      <c r="G96" s="121" t="s">
        <v>125</v>
      </c>
      <c r="H96" s="80">
        <v>858500</v>
      </c>
      <c r="I96" s="81">
        <v>10086.2</v>
      </c>
      <c r="J96" s="82">
        <f>IF(IF(H96="",0,H96)=0,0,(IF(H96&gt;0,IF(I96&gt;H96,0,H96-I96),IF(I96&gt;H96,H96-I96,0))))</f>
        <v>848413.8</v>
      </c>
      <c r="K96" s="117" t="str">
        <f t="shared" si="1"/>
        <v>00001040110240200129</v>
      </c>
      <c r="L96" s="83" t="str">
        <f>C96&amp;D96&amp;E96&amp;F96&amp;G96</f>
        <v>00001040110240200129</v>
      </c>
    </row>
    <row r="97" spans="1:12" s="84" customFormat="1" ht="22.5">
      <c r="A97" s="99" t="s">
        <v>141</v>
      </c>
      <c r="B97" s="100" t="s">
        <v>7</v>
      </c>
      <c r="C97" s="101" t="s">
        <v>76</v>
      </c>
      <c r="D97" s="123" t="s">
        <v>128</v>
      </c>
      <c r="E97" s="195" t="s">
        <v>138</v>
      </c>
      <c r="F97" s="226"/>
      <c r="G97" s="128" t="s">
        <v>7</v>
      </c>
      <c r="H97" s="96">
        <v>776100</v>
      </c>
      <c r="I97" s="102">
        <v>36741.52</v>
      </c>
      <c r="J97" s="103">
        <v>739358.48</v>
      </c>
      <c r="K97" s="117" t="str">
        <f t="shared" si="1"/>
        <v>00001040110240200200</v>
      </c>
      <c r="L97" s="106" t="s">
        <v>142</v>
      </c>
    </row>
    <row r="98" spans="1:12" s="84" customFormat="1" ht="33.75">
      <c r="A98" s="99" t="s">
        <v>143</v>
      </c>
      <c r="B98" s="100" t="s">
        <v>7</v>
      </c>
      <c r="C98" s="101" t="s">
        <v>76</v>
      </c>
      <c r="D98" s="123" t="s">
        <v>128</v>
      </c>
      <c r="E98" s="195" t="s">
        <v>138</v>
      </c>
      <c r="F98" s="226"/>
      <c r="G98" s="128" t="s">
        <v>145</v>
      </c>
      <c r="H98" s="96">
        <v>776100</v>
      </c>
      <c r="I98" s="102">
        <v>36741.52</v>
      </c>
      <c r="J98" s="103">
        <v>739358.48</v>
      </c>
      <c r="K98" s="117" t="str">
        <f t="shared" si="1"/>
        <v>00001040110240200240</v>
      </c>
      <c r="L98" s="106" t="s">
        <v>144</v>
      </c>
    </row>
    <row r="99" spans="1:12" s="84" customFormat="1" ht="12.75">
      <c r="A99" s="79" t="s">
        <v>146</v>
      </c>
      <c r="B99" s="78" t="s">
        <v>7</v>
      </c>
      <c r="C99" s="120" t="s">
        <v>76</v>
      </c>
      <c r="D99" s="124" t="s">
        <v>128</v>
      </c>
      <c r="E99" s="192" t="s">
        <v>138</v>
      </c>
      <c r="F99" s="227"/>
      <c r="G99" s="121" t="s">
        <v>147</v>
      </c>
      <c r="H99" s="80">
        <v>646100</v>
      </c>
      <c r="I99" s="81">
        <v>32942.43</v>
      </c>
      <c r="J99" s="82">
        <f>IF(IF(H99="",0,H99)=0,0,(IF(H99&gt;0,IF(I99&gt;H99,0,H99-I99),IF(I99&gt;H99,H99-I99,0))))</f>
        <v>613157.57</v>
      </c>
      <c r="K99" s="117" t="str">
        <f t="shared" si="1"/>
        <v>00001040110240200244</v>
      </c>
      <c r="L99" s="83" t="str">
        <f>C99&amp;D99&amp;E99&amp;F99&amp;G99</f>
        <v>00001040110240200244</v>
      </c>
    </row>
    <row r="100" spans="1:12" s="84" customFormat="1" ht="12.75">
      <c r="A100" s="79" t="s">
        <v>148</v>
      </c>
      <c r="B100" s="78" t="s">
        <v>7</v>
      </c>
      <c r="C100" s="120" t="s">
        <v>76</v>
      </c>
      <c r="D100" s="124" t="s">
        <v>128</v>
      </c>
      <c r="E100" s="192" t="s">
        <v>138</v>
      </c>
      <c r="F100" s="227"/>
      <c r="G100" s="121" t="s">
        <v>149</v>
      </c>
      <c r="H100" s="80">
        <v>130000</v>
      </c>
      <c r="I100" s="81">
        <v>3799.09</v>
      </c>
      <c r="J100" s="82">
        <f>IF(IF(H100="",0,H100)=0,0,(IF(H100&gt;0,IF(I100&gt;H100,0,H100-I100),IF(I100&gt;H100,H100-I100,0))))</f>
        <v>126200.91</v>
      </c>
      <c r="K100" s="117" t="str">
        <f t="shared" si="1"/>
        <v>00001040110240200247</v>
      </c>
      <c r="L100" s="83" t="str">
        <f>C100&amp;D100&amp;E100&amp;F100&amp;G100</f>
        <v>00001040110240200247</v>
      </c>
    </row>
    <row r="101" spans="1:12" s="84" customFormat="1" ht="12.75">
      <c r="A101" s="99" t="s">
        <v>150</v>
      </c>
      <c r="B101" s="100" t="s">
        <v>7</v>
      </c>
      <c r="C101" s="101" t="s">
        <v>76</v>
      </c>
      <c r="D101" s="123" t="s">
        <v>128</v>
      </c>
      <c r="E101" s="195" t="s">
        <v>138</v>
      </c>
      <c r="F101" s="226"/>
      <c r="G101" s="128" t="s">
        <v>152</v>
      </c>
      <c r="H101" s="96">
        <v>27000</v>
      </c>
      <c r="I101" s="102">
        <v>0</v>
      </c>
      <c r="J101" s="103">
        <v>27000</v>
      </c>
      <c r="K101" s="117" t="str">
        <f t="shared" si="1"/>
        <v>00001040110240200800</v>
      </c>
      <c r="L101" s="106" t="s">
        <v>151</v>
      </c>
    </row>
    <row r="102" spans="1:12" s="84" customFormat="1" ht="12.75">
      <c r="A102" s="99" t="s">
        <v>153</v>
      </c>
      <c r="B102" s="100" t="s">
        <v>7</v>
      </c>
      <c r="C102" s="101" t="s">
        <v>76</v>
      </c>
      <c r="D102" s="123" t="s">
        <v>128</v>
      </c>
      <c r="E102" s="195" t="s">
        <v>138</v>
      </c>
      <c r="F102" s="226"/>
      <c r="G102" s="128" t="s">
        <v>155</v>
      </c>
      <c r="H102" s="96">
        <v>27000</v>
      </c>
      <c r="I102" s="102">
        <v>0</v>
      </c>
      <c r="J102" s="103">
        <v>27000</v>
      </c>
      <c r="K102" s="117" t="str">
        <f t="shared" si="1"/>
        <v>00001040110240200850</v>
      </c>
      <c r="L102" s="106" t="s">
        <v>154</v>
      </c>
    </row>
    <row r="103" spans="1:12" s="84" customFormat="1" ht="22.5">
      <c r="A103" s="79" t="s">
        <v>156</v>
      </c>
      <c r="B103" s="78" t="s">
        <v>7</v>
      </c>
      <c r="C103" s="120" t="s">
        <v>76</v>
      </c>
      <c r="D103" s="124" t="s">
        <v>128</v>
      </c>
      <c r="E103" s="192" t="s">
        <v>138</v>
      </c>
      <c r="F103" s="227"/>
      <c r="G103" s="121" t="s">
        <v>157</v>
      </c>
      <c r="H103" s="80">
        <v>5200</v>
      </c>
      <c r="I103" s="81">
        <v>0</v>
      </c>
      <c r="J103" s="82">
        <f>IF(IF(H103="",0,H103)=0,0,(IF(H103&gt;0,IF(I103&gt;H103,0,H103-I103),IF(I103&gt;H103,H103-I103,0))))</f>
        <v>5200</v>
      </c>
      <c r="K103" s="117" t="str">
        <f t="shared" si="1"/>
        <v>00001040110240200851</v>
      </c>
      <c r="L103" s="83" t="str">
        <f>C103&amp;D103&amp;E103&amp;F103&amp;G103</f>
        <v>00001040110240200851</v>
      </c>
    </row>
    <row r="104" spans="1:12" s="84" customFormat="1" ht="12.75">
      <c r="A104" s="79" t="s">
        <v>158</v>
      </c>
      <c r="B104" s="78" t="s">
        <v>7</v>
      </c>
      <c r="C104" s="120" t="s">
        <v>76</v>
      </c>
      <c r="D104" s="124" t="s">
        <v>128</v>
      </c>
      <c r="E104" s="192" t="s">
        <v>138</v>
      </c>
      <c r="F104" s="227"/>
      <c r="G104" s="121" t="s">
        <v>159</v>
      </c>
      <c r="H104" s="80">
        <v>4480</v>
      </c>
      <c r="I104" s="81">
        <v>0</v>
      </c>
      <c r="J104" s="82">
        <f>IF(IF(H104="",0,H104)=0,0,(IF(H104&gt;0,IF(I104&gt;H104,0,H104-I104),IF(I104&gt;H104,H104-I104,0))))</f>
        <v>4480</v>
      </c>
      <c r="K104" s="117" t="str">
        <f t="shared" si="1"/>
        <v>00001040110240200852</v>
      </c>
      <c r="L104" s="83" t="str">
        <f>C104&amp;D104&amp;E104&amp;F104&amp;G104</f>
        <v>00001040110240200852</v>
      </c>
    </row>
    <row r="105" spans="1:12" s="84" customFormat="1" ht="12.75">
      <c r="A105" s="79" t="s">
        <v>160</v>
      </c>
      <c r="B105" s="78" t="s">
        <v>7</v>
      </c>
      <c r="C105" s="120" t="s">
        <v>76</v>
      </c>
      <c r="D105" s="124" t="s">
        <v>128</v>
      </c>
      <c r="E105" s="192" t="s">
        <v>138</v>
      </c>
      <c r="F105" s="227"/>
      <c r="G105" s="121" t="s">
        <v>161</v>
      </c>
      <c r="H105" s="80">
        <v>17320</v>
      </c>
      <c r="I105" s="81">
        <v>0</v>
      </c>
      <c r="J105" s="82">
        <f>IF(IF(H105="",0,H105)=0,0,(IF(H105&gt;0,IF(I105&gt;H105,0,H105-I105),IF(I105&gt;H105,H105-I105,0))))</f>
        <v>17320</v>
      </c>
      <c r="K105" s="117" t="str">
        <f aca="true" t="shared" si="2" ref="K105:K136">C105&amp;D105&amp;E105&amp;F105&amp;G105</f>
        <v>00001040110240200853</v>
      </c>
      <c r="L105" s="83" t="str">
        <f>C105&amp;D105&amp;E105&amp;F105&amp;G105</f>
        <v>00001040110240200853</v>
      </c>
    </row>
    <row r="106" spans="1:12" s="84" customFormat="1" ht="33.75">
      <c r="A106" s="99" t="s">
        <v>162</v>
      </c>
      <c r="B106" s="100" t="s">
        <v>7</v>
      </c>
      <c r="C106" s="101" t="s">
        <v>76</v>
      </c>
      <c r="D106" s="123" t="s">
        <v>128</v>
      </c>
      <c r="E106" s="195" t="s">
        <v>164</v>
      </c>
      <c r="F106" s="226"/>
      <c r="G106" s="128" t="s">
        <v>76</v>
      </c>
      <c r="H106" s="96">
        <v>129300</v>
      </c>
      <c r="I106" s="102">
        <v>0</v>
      </c>
      <c r="J106" s="103">
        <v>129300</v>
      </c>
      <c r="K106" s="117" t="str">
        <f t="shared" si="2"/>
        <v>00001040110270280000</v>
      </c>
      <c r="L106" s="106" t="s">
        <v>163</v>
      </c>
    </row>
    <row r="107" spans="1:12" s="84" customFormat="1" ht="56.25">
      <c r="A107" s="99" t="s">
        <v>114</v>
      </c>
      <c r="B107" s="100" t="s">
        <v>7</v>
      </c>
      <c r="C107" s="101" t="s">
        <v>76</v>
      </c>
      <c r="D107" s="123" t="s">
        <v>128</v>
      </c>
      <c r="E107" s="195" t="s">
        <v>164</v>
      </c>
      <c r="F107" s="226"/>
      <c r="G107" s="128" t="s">
        <v>116</v>
      </c>
      <c r="H107" s="96">
        <v>128300</v>
      </c>
      <c r="I107" s="102">
        <v>0</v>
      </c>
      <c r="J107" s="103">
        <v>128300</v>
      </c>
      <c r="K107" s="117" t="str">
        <f t="shared" si="2"/>
        <v>00001040110270280100</v>
      </c>
      <c r="L107" s="106" t="s">
        <v>165</v>
      </c>
    </row>
    <row r="108" spans="1:12" s="84" customFormat="1" ht="22.5">
      <c r="A108" s="99" t="s">
        <v>117</v>
      </c>
      <c r="B108" s="100" t="s">
        <v>7</v>
      </c>
      <c r="C108" s="101" t="s">
        <v>76</v>
      </c>
      <c r="D108" s="123" t="s">
        <v>128</v>
      </c>
      <c r="E108" s="195" t="s">
        <v>164</v>
      </c>
      <c r="F108" s="226"/>
      <c r="G108" s="128" t="s">
        <v>119</v>
      </c>
      <c r="H108" s="96">
        <v>128300</v>
      </c>
      <c r="I108" s="102">
        <v>0</v>
      </c>
      <c r="J108" s="103">
        <v>128300</v>
      </c>
      <c r="K108" s="117" t="str">
        <f t="shared" si="2"/>
        <v>00001040110270280120</v>
      </c>
      <c r="L108" s="106" t="s">
        <v>166</v>
      </c>
    </row>
    <row r="109" spans="1:12" s="84" customFormat="1" ht="22.5">
      <c r="A109" s="79" t="s">
        <v>120</v>
      </c>
      <c r="B109" s="78" t="s">
        <v>7</v>
      </c>
      <c r="C109" s="120" t="s">
        <v>76</v>
      </c>
      <c r="D109" s="124" t="s">
        <v>128</v>
      </c>
      <c r="E109" s="192" t="s">
        <v>164</v>
      </c>
      <c r="F109" s="227"/>
      <c r="G109" s="121" t="s">
        <v>121</v>
      </c>
      <c r="H109" s="80">
        <v>98540.71</v>
      </c>
      <c r="I109" s="81">
        <v>0</v>
      </c>
      <c r="J109" s="82">
        <f>IF(IF(H109="",0,H109)=0,0,(IF(H109&gt;0,IF(I109&gt;H109,0,H109-I109),IF(I109&gt;H109,H109-I109,0))))</f>
        <v>98540.71</v>
      </c>
      <c r="K109" s="117" t="str">
        <f t="shared" si="2"/>
        <v>00001040110270280121</v>
      </c>
      <c r="L109" s="83" t="str">
        <f>C109&amp;D109&amp;E109&amp;F109&amp;G109</f>
        <v>00001040110270280121</v>
      </c>
    </row>
    <row r="110" spans="1:12" s="84" customFormat="1" ht="45">
      <c r="A110" s="79" t="s">
        <v>124</v>
      </c>
      <c r="B110" s="78" t="s">
        <v>7</v>
      </c>
      <c r="C110" s="120" t="s">
        <v>76</v>
      </c>
      <c r="D110" s="124" t="s">
        <v>128</v>
      </c>
      <c r="E110" s="192" t="s">
        <v>164</v>
      </c>
      <c r="F110" s="227"/>
      <c r="G110" s="121" t="s">
        <v>125</v>
      </c>
      <c r="H110" s="80">
        <v>29759.29</v>
      </c>
      <c r="I110" s="81">
        <v>0</v>
      </c>
      <c r="J110" s="82">
        <f>IF(IF(H110="",0,H110)=0,0,(IF(H110&gt;0,IF(I110&gt;H110,0,H110-I110),IF(I110&gt;H110,H110-I110,0))))</f>
        <v>29759.29</v>
      </c>
      <c r="K110" s="117" t="str">
        <f t="shared" si="2"/>
        <v>00001040110270280129</v>
      </c>
      <c r="L110" s="83" t="str">
        <f>C110&amp;D110&amp;E110&amp;F110&amp;G110</f>
        <v>00001040110270280129</v>
      </c>
    </row>
    <row r="111" spans="1:12" s="84" customFormat="1" ht="22.5">
      <c r="A111" s="99" t="s">
        <v>141</v>
      </c>
      <c r="B111" s="100" t="s">
        <v>7</v>
      </c>
      <c r="C111" s="101" t="s">
        <v>76</v>
      </c>
      <c r="D111" s="123" t="s">
        <v>128</v>
      </c>
      <c r="E111" s="195" t="s">
        <v>164</v>
      </c>
      <c r="F111" s="226"/>
      <c r="G111" s="128" t="s">
        <v>7</v>
      </c>
      <c r="H111" s="96">
        <v>1000</v>
      </c>
      <c r="I111" s="102">
        <v>0</v>
      </c>
      <c r="J111" s="103">
        <v>1000</v>
      </c>
      <c r="K111" s="117" t="str">
        <f t="shared" si="2"/>
        <v>00001040110270280200</v>
      </c>
      <c r="L111" s="106" t="s">
        <v>167</v>
      </c>
    </row>
    <row r="112" spans="1:12" s="84" customFormat="1" ht="33.75">
      <c r="A112" s="99" t="s">
        <v>143</v>
      </c>
      <c r="B112" s="100" t="s">
        <v>7</v>
      </c>
      <c r="C112" s="101" t="s">
        <v>76</v>
      </c>
      <c r="D112" s="123" t="s">
        <v>128</v>
      </c>
      <c r="E112" s="195" t="s">
        <v>164</v>
      </c>
      <c r="F112" s="226"/>
      <c r="G112" s="128" t="s">
        <v>145</v>
      </c>
      <c r="H112" s="96">
        <v>1000</v>
      </c>
      <c r="I112" s="102">
        <v>0</v>
      </c>
      <c r="J112" s="103">
        <v>1000</v>
      </c>
      <c r="K112" s="117" t="str">
        <f t="shared" si="2"/>
        <v>00001040110270280240</v>
      </c>
      <c r="L112" s="106" t="s">
        <v>168</v>
      </c>
    </row>
    <row r="113" spans="1:12" s="84" customFormat="1" ht="12.75">
      <c r="A113" s="79" t="s">
        <v>146</v>
      </c>
      <c r="B113" s="78" t="s">
        <v>7</v>
      </c>
      <c r="C113" s="120" t="s">
        <v>76</v>
      </c>
      <c r="D113" s="124" t="s">
        <v>128</v>
      </c>
      <c r="E113" s="192" t="s">
        <v>164</v>
      </c>
      <c r="F113" s="227"/>
      <c r="G113" s="121" t="s">
        <v>147</v>
      </c>
      <c r="H113" s="80">
        <v>1000</v>
      </c>
      <c r="I113" s="81">
        <v>0</v>
      </c>
      <c r="J113" s="82">
        <f>IF(IF(H113="",0,H113)=0,0,(IF(H113&gt;0,IF(I113&gt;H113,0,H113-I113),IF(I113&gt;H113,H113-I113,0))))</f>
        <v>1000</v>
      </c>
      <c r="K113" s="117" t="str">
        <f t="shared" si="2"/>
        <v>00001040110270280244</v>
      </c>
      <c r="L113" s="83" t="str">
        <f>C113&amp;D113&amp;E113&amp;F113&amp;G113</f>
        <v>00001040110270280244</v>
      </c>
    </row>
    <row r="114" spans="1:12" s="84" customFormat="1" ht="33.75">
      <c r="A114" s="99" t="s">
        <v>169</v>
      </c>
      <c r="B114" s="100" t="s">
        <v>7</v>
      </c>
      <c r="C114" s="101" t="s">
        <v>76</v>
      </c>
      <c r="D114" s="123" t="s">
        <v>128</v>
      </c>
      <c r="E114" s="195" t="s">
        <v>171</v>
      </c>
      <c r="F114" s="226"/>
      <c r="G114" s="128" t="s">
        <v>76</v>
      </c>
      <c r="H114" s="96">
        <v>8600</v>
      </c>
      <c r="I114" s="102">
        <v>0</v>
      </c>
      <c r="J114" s="103">
        <v>8600</v>
      </c>
      <c r="K114" s="117" t="str">
        <f t="shared" si="2"/>
        <v>00001040110270530000</v>
      </c>
      <c r="L114" s="106" t="s">
        <v>170</v>
      </c>
    </row>
    <row r="115" spans="1:12" s="84" customFormat="1" ht="56.25">
      <c r="A115" s="99" t="s">
        <v>114</v>
      </c>
      <c r="B115" s="100" t="s">
        <v>7</v>
      </c>
      <c r="C115" s="101" t="s">
        <v>76</v>
      </c>
      <c r="D115" s="123" t="s">
        <v>128</v>
      </c>
      <c r="E115" s="195" t="s">
        <v>171</v>
      </c>
      <c r="F115" s="226"/>
      <c r="G115" s="128" t="s">
        <v>116</v>
      </c>
      <c r="H115" s="96">
        <v>8000</v>
      </c>
      <c r="I115" s="102">
        <v>0</v>
      </c>
      <c r="J115" s="103">
        <v>8000</v>
      </c>
      <c r="K115" s="117" t="str">
        <f t="shared" si="2"/>
        <v>00001040110270530100</v>
      </c>
      <c r="L115" s="106" t="s">
        <v>172</v>
      </c>
    </row>
    <row r="116" spans="1:12" s="84" customFormat="1" ht="22.5">
      <c r="A116" s="99" t="s">
        <v>117</v>
      </c>
      <c r="B116" s="100" t="s">
        <v>7</v>
      </c>
      <c r="C116" s="101" t="s">
        <v>76</v>
      </c>
      <c r="D116" s="123" t="s">
        <v>128</v>
      </c>
      <c r="E116" s="195" t="s">
        <v>171</v>
      </c>
      <c r="F116" s="226"/>
      <c r="G116" s="128" t="s">
        <v>119</v>
      </c>
      <c r="H116" s="96">
        <v>8000</v>
      </c>
      <c r="I116" s="102">
        <v>0</v>
      </c>
      <c r="J116" s="103">
        <v>8000</v>
      </c>
      <c r="K116" s="117" t="str">
        <f t="shared" si="2"/>
        <v>00001040110270530120</v>
      </c>
      <c r="L116" s="106" t="s">
        <v>173</v>
      </c>
    </row>
    <row r="117" spans="1:12" s="84" customFormat="1" ht="22.5">
      <c r="A117" s="79" t="s">
        <v>120</v>
      </c>
      <c r="B117" s="78" t="s">
        <v>7</v>
      </c>
      <c r="C117" s="120" t="s">
        <v>76</v>
      </c>
      <c r="D117" s="124" t="s">
        <v>128</v>
      </c>
      <c r="E117" s="192" t="s">
        <v>171</v>
      </c>
      <c r="F117" s="227"/>
      <c r="G117" s="121" t="s">
        <v>121</v>
      </c>
      <c r="H117" s="80">
        <v>6144.39</v>
      </c>
      <c r="I117" s="81">
        <v>0</v>
      </c>
      <c r="J117" s="82">
        <f>IF(IF(H117="",0,H117)=0,0,(IF(H117&gt;0,IF(I117&gt;H117,0,H117-I117),IF(I117&gt;H117,H117-I117,0))))</f>
        <v>6144.39</v>
      </c>
      <c r="K117" s="117" t="str">
        <f t="shared" si="2"/>
        <v>00001040110270530121</v>
      </c>
      <c r="L117" s="83" t="str">
        <f>C117&amp;D117&amp;E117&amp;F117&amp;G117</f>
        <v>00001040110270530121</v>
      </c>
    </row>
    <row r="118" spans="1:12" s="84" customFormat="1" ht="45">
      <c r="A118" s="79" t="s">
        <v>124</v>
      </c>
      <c r="B118" s="78" t="s">
        <v>7</v>
      </c>
      <c r="C118" s="120" t="s">
        <v>76</v>
      </c>
      <c r="D118" s="124" t="s">
        <v>128</v>
      </c>
      <c r="E118" s="192" t="s">
        <v>171</v>
      </c>
      <c r="F118" s="227"/>
      <c r="G118" s="121" t="s">
        <v>125</v>
      </c>
      <c r="H118" s="80">
        <v>1855.61</v>
      </c>
      <c r="I118" s="81">
        <v>0</v>
      </c>
      <c r="J118" s="82">
        <f>IF(IF(H118="",0,H118)=0,0,(IF(H118&gt;0,IF(I118&gt;H118,0,H118-I118),IF(I118&gt;H118,H118-I118,0))))</f>
        <v>1855.61</v>
      </c>
      <c r="K118" s="117" t="str">
        <f t="shared" si="2"/>
        <v>00001040110270530129</v>
      </c>
      <c r="L118" s="83" t="str">
        <f>C118&amp;D118&amp;E118&amp;F118&amp;G118</f>
        <v>00001040110270530129</v>
      </c>
    </row>
    <row r="119" spans="1:12" s="84" customFormat="1" ht="22.5">
      <c r="A119" s="99" t="s">
        <v>141</v>
      </c>
      <c r="B119" s="100" t="s">
        <v>7</v>
      </c>
      <c r="C119" s="101" t="s">
        <v>76</v>
      </c>
      <c r="D119" s="123" t="s">
        <v>128</v>
      </c>
      <c r="E119" s="195" t="s">
        <v>171</v>
      </c>
      <c r="F119" s="226"/>
      <c r="G119" s="128" t="s">
        <v>7</v>
      </c>
      <c r="H119" s="96">
        <v>600</v>
      </c>
      <c r="I119" s="102">
        <v>0</v>
      </c>
      <c r="J119" s="103">
        <v>600</v>
      </c>
      <c r="K119" s="117" t="str">
        <f t="shared" si="2"/>
        <v>00001040110270530200</v>
      </c>
      <c r="L119" s="106" t="s">
        <v>174</v>
      </c>
    </row>
    <row r="120" spans="1:12" s="84" customFormat="1" ht="33.75">
      <c r="A120" s="99" t="s">
        <v>143</v>
      </c>
      <c r="B120" s="100" t="s">
        <v>7</v>
      </c>
      <c r="C120" s="101" t="s">
        <v>76</v>
      </c>
      <c r="D120" s="123" t="s">
        <v>128</v>
      </c>
      <c r="E120" s="195" t="s">
        <v>171</v>
      </c>
      <c r="F120" s="226"/>
      <c r="G120" s="128" t="s">
        <v>145</v>
      </c>
      <c r="H120" s="96">
        <v>600</v>
      </c>
      <c r="I120" s="102">
        <v>0</v>
      </c>
      <c r="J120" s="103">
        <v>600</v>
      </c>
      <c r="K120" s="117" t="str">
        <f t="shared" si="2"/>
        <v>00001040110270530240</v>
      </c>
      <c r="L120" s="106" t="s">
        <v>175</v>
      </c>
    </row>
    <row r="121" spans="1:12" s="84" customFormat="1" ht="12.75">
      <c r="A121" s="79" t="s">
        <v>146</v>
      </c>
      <c r="B121" s="78" t="s">
        <v>7</v>
      </c>
      <c r="C121" s="120" t="s">
        <v>76</v>
      </c>
      <c r="D121" s="124" t="s">
        <v>128</v>
      </c>
      <c r="E121" s="192" t="s">
        <v>171</v>
      </c>
      <c r="F121" s="227"/>
      <c r="G121" s="121" t="s">
        <v>147</v>
      </c>
      <c r="H121" s="80">
        <v>600</v>
      </c>
      <c r="I121" s="81">
        <v>0</v>
      </c>
      <c r="J121" s="82">
        <f>IF(IF(H121="",0,H121)=0,0,(IF(H121&gt;0,IF(I121&gt;H121,0,H121-I121),IF(I121&gt;H121,H121-I121,0))))</f>
        <v>600</v>
      </c>
      <c r="K121" s="117" t="str">
        <f t="shared" si="2"/>
        <v>00001040110270530244</v>
      </c>
      <c r="L121" s="83" t="str">
        <f>C121&amp;D121&amp;E121&amp;F121&amp;G121</f>
        <v>00001040110270530244</v>
      </c>
    </row>
    <row r="122" spans="1:12" s="84" customFormat="1" ht="33.75">
      <c r="A122" s="99" t="s">
        <v>176</v>
      </c>
      <c r="B122" s="100" t="s">
        <v>7</v>
      </c>
      <c r="C122" s="101" t="s">
        <v>76</v>
      </c>
      <c r="D122" s="123" t="s">
        <v>128</v>
      </c>
      <c r="E122" s="195" t="s">
        <v>178</v>
      </c>
      <c r="F122" s="226"/>
      <c r="G122" s="128" t="s">
        <v>76</v>
      </c>
      <c r="H122" s="96">
        <v>500</v>
      </c>
      <c r="I122" s="102">
        <v>0</v>
      </c>
      <c r="J122" s="103">
        <v>500</v>
      </c>
      <c r="K122" s="117" t="str">
        <f t="shared" si="2"/>
        <v>00001040110270650000</v>
      </c>
      <c r="L122" s="106" t="s">
        <v>177</v>
      </c>
    </row>
    <row r="123" spans="1:12" s="84" customFormat="1" ht="22.5">
      <c r="A123" s="99" t="s">
        <v>141</v>
      </c>
      <c r="B123" s="100" t="s">
        <v>7</v>
      </c>
      <c r="C123" s="101" t="s">
        <v>76</v>
      </c>
      <c r="D123" s="123" t="s">
        <v>128</v>
      </c>
      <c r="E123" s="195" t="s">
        <v>178</v>
      </c>
      <c r="F123" s="226"/>
      <c r="G123" s="128" t="s">
        <v>7</v>
      </c>
      <c r="H123" s="96">
        <v>500</v>
      </c>
      <c r="I123" s="102">
        <v>0</v>
      </c>
      <c r="J123" s="103">
        <v>500</v>
      </c>
      <c r="K123" s="117" t="str">
        <f t="shared" si="2"/>
        <v>00001040110270650200</v>
      </c>
      <c r="L123" s="106" t="s">
        <v>179</v>
      </c>
    </row>
    <row r="124" spans="1:12" s="84" customFormat="1" ht="33.75">
      <c r="A124" s="99" t="s">
        <v>143</v>
      </c>
      <c r="B124" s="100" t="s">
        <v>7</v>
      </c>
      <c r="C124" s="101" t="s">
        <v>76</v>
      </c>
      <c r="D124" s="123" t="s">
        <v>128</v>
      </c>
      <c r="E124" s="195" t="s">
        <v>178</v>
      </c>
      <c r="F124" s="226"/>
      <c r="G124" s="128" t="s">
        <v>145</v>
      </c>
      <c r="H124" s="96">
        <v>500</v>
      </c>
      <c r="I124" s="102">
        <v>0</v>
      </c>
      <c r="J124" s="103">
        <v>500</v>
      </c>
      <c r="K124" s="117" t="str">
        <f t="shared" si="2"/>
        <v>00001040110270650240</v>
      </c>
      <c r="L124" s="106" t="s">
        <v>180</v>
      </c>
    </row>
    <row r="125" spans="1:12" s="84" customFormat="1" ht="12.75">
      <c r="A125" s="79" t="s">
        <v>146</v>
      </c>
      <c r="B125" s="78" t="s">
        <v>7</v>
      </c>
      <c r="C125" s="120" t="s">
        <v>76</v>
      </c>
      <c r="D125" s="124" t="s">
        <v>128</v>
      </c>
      <c r="E125" s="192" t="s">
        <v>178</v>
      </c>
      <c r="F125" s="227"/>
      <c r="G125" s="121" t="s">
        <v>147</v>
      </c>
      <c r="H125" s="80">
        <v>500</v>
      </c>
      <c r="I125" s="81">
        <v>0</v>
      </c>
      <c r="J125" s="82">
        <f>IF(IF(H125="",0,H125)=0,0,(IF(H125&gt;0,IF(I125&gt;H125,0,H125-I125),IF(I125&gt;H125,H125-I125,0))))</f>
        <v>500</v>
      </c>
      <c r="K125" s="117" t="str">
        <f t="shared" si="2"/>
        <v>00001040110270650244</v>
      </c>
      <c r="L125" s="83" t="str">
        <f>C125&amp;D125&amp;E125&amp;F125&amp;G125</f>
        <v>00001040110270650244</v>
      </c>
    </row>
    <row r="126" spans="1:12" s="84" customFormat="1" ht="33.75">
      <c r="A126" s="99" t="s">
        <v>181</v>
      </c>
      <c r="B126" s="100" t="s">
        <v>7</v>
      </c>
      <c r="C126" s="101" t="s">
        <v>76</v>
      </c>
      <c r="D126" s="123" t="s">
        <v>183</v>
      </c>
      <c r="E126" s="195" t="s">
        <v>101</v>
      </c>
      <c r="F126" s="226"/>
      <c r="G126" s="128" t="s">
        <v>76</v>
      </c>
      <c r="H126" s="96">
        <v>90436</v>
      </c>
      <c r="I126" s="102">
        <v>22609</v>
      </c>
      <c r="J126" s="103">
        <v>67827</v>
      </c>
      <c r="K126" s="117" t="str">
        <f t="shared" si="2"/>
        <v>00001060000000000000</v>
      </c>
      <c r="L126" s="106" t="s">
        <v>182</v>
      </c>
    </row>
    <row r="127" spans="1:12" s="84" customFormat="1" ht="12.75">
      <c r="A127" s="99" t="s">
        <v>184</v>
      </c>
      <c r="B127" s="100" t="s">
        <v>7</v>
      </c>
      <c r="C127" s="101" t="s">
        <v>76</v>
      </c>
      <c r="D127" s="123" t="s">
        <v>183</v>
      </c>
      <c r="E127" s="195" t="s">
        <v>186</v>
      </c>
      <c r="F127" s="226"/>
      <c r="G127" s="128" t="s">
        <v>76</v>
      </c>
      <c r="H127" s="96">
        <v>90436</v>
      </c>
      <c r="I127" s="102">
        <v>22609</v>
      </c>
      <c r="J127" s="103">
        <v>67827</v>
      </c>
      <c r="K127" s="117" t="str">
        <f t="shared" si="2"/>
        <v>00001061200000000000</v>
      </c>
      <c r="L127" s="106" t="s">
        <v>185</v>
      </c>
    </row>
    <row r="128" spans="1:12" s="84" customFormat="1" ht="22.5">
      <c r="A128" s="99" t="s">
        <v>187</v>
      </c>
      <c r="B128" s="100" t="s">
        <v>7</v>
      </c>
      <c r="C128" s="101" t="s">
        <v>76</v>
      </c>
      <c r="D128" s="123" t="s">
        <v>183</v>
      </c>
      <c r="E128" s="195" t="s">
        <v>189</v>
      </c>
      <c r="F128" s="226"/>
      <c r="G128" s="128" t="s">
        <v>76</v>
      </c>
      <c r="H128" s="96">
        <v>90436</v>
      </c>
      <c r="I128" s="102">
        <v>22609</v>
      </c>
      <c r="J128" s="103">
        <v>67827</v>
      </c>
      <c r="K128" s="117" t="str">
        <f t="shared" si="2"/>
        <v>00001061200040002000</v>
      </c>
      <c r="L128" s="106" t="s">
        <v>188</v>
      </c>
    </row>
    <row r="129" spans="1:12" s="84" customFormat="1" ht="12.75">
      <c r="A129" s="99" t="s">
        <v>190</v>
      </c>
      <c r="B129" s="100" t="s">
        <v>7</v>
      </c>
      <c r="C129" s="101" t="s">
        <v>76</v>
      </c>
      <c r="D129" s="123" t="s">
        <v>183</v>
      </c>
      <c r="E129" s="195" t="s">
        <v>189</v>
      </c>
      <c r="F129" s="226"/>
      <c r="G129" s="128" t="s">
        <v>8</v>
      </c>
      <c r="H129" s="96">
        <v>90436</v>
      </c>
      <c r="I129" s="102">
        <v>22609</v>
      </c>
      <c r="J129" s="103">
        <v>67827</v>
      </c>
      <c r="K129" s="117" t="str">
        <f t="shared" si="2"/>
        <v>00001061200040002500</v>
      </c>
      <c r="L129" s="106" t="s">
        <v>191</v>
      </c>
    </row>
    <row r="130" spans="1:12" s="84" customFormat="1" ht="12.75">
      <c r="A130" s="79" t="s">
        <v>192</v>
      </c>
      <c r="B130" s="78" t="s">
        <v>7</v>
      </c>
      <c r="C130" s="120" t="s">
        <v>76</v>
      </c>
      <c r="D130" s="124" t="s">
        <v>183</v>
      </c>
      <c r="E130" s="192" t="s">
        <v>189</v>
      </c>
      <c r="F130" s="227"/>
      <c r="G130" s="121" t="s">
        <v>193</v>
      </c>
      <c r="H130" s="80">
        <v>90436</v>
      </c>
      <c r="I130" s="81">
        <v>22609</v>
      </c>
      <c r="J130" s="82">
        <f>IF(IF(H130="",0,H130)=0,0,(IF(H130&gt;0,IF(I130&gt;H130,0,H130-I130),IF(I130&gt;H130,H130-I130,0))))</f>
        <v>67827</v>
      </c>
      <c r="K130" s="117" t="str">
        <f t="shared" si="2"/>
        <v>00001061200040002540</v>
      </c>
      <c r="L130" s="83" t="str">
        <f>C130&amp;D130&amp;E130&amp;F130&amp;G130</f>
        <v>00001061200040002540</v>
      </c>
    </row>
    <row r="131" spans="1:12" s="84" customFormat="1" ht="12.75">
      <c r="A131" s="99" t="s">
        <v>194</v>
      </c>
      <c r="B131" s="100" t="s">
        <v>7</v>
      </c>
      <c r="C131" s="101" t="s">
        <v>76</v>
      </c>
      <c r="D131" s="123" t="s">
        <v>196</v>
      </c>
      <c r="E131" s="195" t="s">
        <v>101</v>
      </c>
      <c r="F131" s="226"/>
      <c r="G131" s="128" t="s">
        <v>76</v>
      </c>
      <c r="H131" s="96">
        <v>5000</v>
      </c>
      <c r="I131" s="102">
        <v>0</v>
      </c>
      <c r="J131" s="103">
        <v>5000</v>
      </c>
      <c r="K131" s="117" t="str">
        <f t="shared" si="2"/>
        <v>00001110000000000000</v>
      </c>
      <c r="L131" s="106" t="s">
        <v>195</v>
      </c>
    </row>
    <row r="132" spans="1:12" s="84" customFormat="1" ht="45">
      <c r="A132" s="99" t="s">
        <v>105</v>
      </c>
      <c r="B132" s="100" t="s">
        <v>7</v>
      </c>
      <c r="C132" s="101" t="s">
        <v>76</v>
      </c>
      <c r="D132" s="123" t="s">
        <v>196</v>
      </c>
      <c r="E132" s="195" t="s">
        <v>107</v>
      </c>
      <c r="F132" s="226"/>
      <c r="G132" s="128" t="s">
        <v>76</v>
      </c>
      <c r="H132" s="96">
        <v>5000</v>
      </c>
      <c r="I132" s="102">
        <v>0</v>
      </c>
      <c r="J132" s="103">
        <v>5000</v>
      </c>
      <c r="K132" s="117" t="str">
        <f t="shared" si="2"/>
        <v>00001110100000000000</v>
      </c>
      <c r="L132" s="106" t="s">
        <v>197</v>
      </c>
    </row>
    <row r="133" spans="1:12" s="84" customFormat="1" ht="78.75">
      <c r="A133" s="99" t="s">
        <v>198</v>
      </c>
      <c r="B133" s="100" t="s">
        <v>7</v>
      </c>
      <c r="C133" s="101" t="s">
        <v>76</v>
      </c>
      <c r="D133" s="123" t="s">
        <v>196</v>
      </c>
      <c r="E133" s="195" t="s">
        <v>200</v>
      </c>
      <c r="F133" s="226"/>
      <c r="G133" s="128" t="s">
        <v>76</v>
      </c>
      <c r="H133" s="96">
        <v>5000</v>
      </c>
      <c r="I133" s="102">
        <v>0</v>
      </c>
      <c r="J133" s="103">
        <v>5000</v>
      </c>
      <c r="K133" s="117" t="str">
        <f t="shared" si="2"/>
        <v>00001110100940140000</v>
      </c>
      <c r="L133" s="106" t="s">
        <v>199</v>
      </c>
    </row>
    <row r="134" spans="1:12" s="84" customFormat="1" ht="12.75">
      <c r="A134" s="99" t="s">
        <v>150</v>
      </c>
      <c r="B134" s="100" t="s">
        <v>7</v>
      </c>
      <c r="C134" s="101" t="s">
        <v>76</v>
      </c>
      <c r="D134" s="123" t="s">
        <v>196</v>
      </c>
      <c r="E134" s="195" t="s">
        <v>200</v>
      </c>
      <c r="F134" s="226"/>
      <c r="G134" s="128" t="s">
        <v>152</v>
      </c>
      <c r="H134" s="96">
        <v>5000</v>
      </c>
      <c r="I134" s="102">
        <v>0</v>
      </c>
      <c r="J134" s="103">
        <v>5000</v>
      </c>
      <c r="K134" s="117" t="str">
        <f t="shared" si="2"/>
        <v>00001110100940140800</v>
      </c>
      <c r="L134" s="106" t="s">
        <v>201</v>
      </c>
    </row>
    <row r="135" spans="1:12" s="84" customFormat="1" ht="12.75">
      <c r="A135" s="79" t="s">
        <v>202</v>
      </c>
      <c r="B135" s="78" t="s">
        <v>7</v>
      </c>
      <c r="C135" s="120" t="s">
        <v>76</v>
      </c>
      <c r="D135" s="124" t="s">
        <v>196</v>
      </c>
      <c r="E135" s="192" t="s">
        <v>200</v>
      </c>
      <c r="F135" s="227"/>
      <c r="G135" s="121" t="s">
        <v>203</v>
      </c>
      <c r="H135" s="80">
        <v>5000</v>
      </c>
      <c r="I135" s="81">
        <v>0</v>
      </c>
      <c r="J135" s="82">
        <f>IF(IF(H135="",0,H135)=0,0,(IF(H135&gt;0,IF(I135&gt;H135,0,H135-I135),IF(I135&gt;H135,H135-I135,0))))</f>
        <v>5000</v>
      </c>
      <c r="K135" s="117" t="str">
        <f t="shared" si="2"/>
        <v>00001110100940140870</v>
      </c>
      <c r="L135" s="83" t="str">
        <f>C135&amp;D135&amp;E135&amp;F135&amp;G135</f>
        <v>00001110100940140870</v>
      </c>
    </row>
    <row r="136" spans="1:12" s="84" customFormat="1" ht="12.75">
      <c r="A136" s="99" t="s">
        <v>204</v>
      </c>
      <c r="B136" s="100" t="s">
        <v>7</v>
      </c>
      <c r="C136" s="101" t="s">
        <v>76</v>
      </c>
      <c r="D136" s="123" t="s">
        <v>206</v>
      </c>
      <c r="E136" s="195" t="s">
        <v>101</v>
      </c>
      <c r="F136" s="226"/>
      <c r="G136" s="128" t="s">
        <v>76</v>
      </c>
      <c r="H136" s="96">
        <v>148000</v>
      </c>
      <c r="I136" s="102">
        <v>0</v>
      </c>
      <c r="J136" s="103">
        <v>148000</v>
      </c>
      <c r="K136" s="117" t="str">
        <f t="shared" si="2"/>
        <v>00001130000000000000</v>
      </c>
      <c r="L136" s="106" t="s">
        <v>205</v>
      </c>
    </row>
    <row r="137" spans="1:12" s="84" customFormat="1" ht="45">
      <c r="A137" s="99" t="s">
        <v>105</v>
      </c>
      <c r="B137" s="100" t="s">
        <v>7</v>
      </c>
      <c r="C137" s="101" t="s">
        <v>76</v>
      </c>
      <c r="D137" s="123" t="s">
        <v>206</v>
      </c>
      <c r="E137" s="195" t="s">
        <v>107</v>
      </c>
      <c r="F137" s="226"/>
      <c r="G137" s="128" t="s">
        <v>76</v>
      </c>
      <c r="H137" s="96">
        <v>148000</v>
      </c>
      <c r="I137" s="102">
        <v>0</v>
      </c>
      <c r="J137" s="103">
        <v>148000</v>
      </c>
      <c r="K137" s="117" t="str">
        <f aca="true" t="shared" si="3" ref="K137:K168">C137&amp;D137&amp;E137&amp;F137&amp;G137</f>
        <v>00001130100000000000</v>
      </c>
      <c r="L137" s="106" t="s">
        <v>207</v>
      </c>
    </row>
    <row r="138" spans="1:12" s="84" customFormat="1" ht="33.75">
      <c r="A138" s="99" t="s">
        <v>208</v>
      </c>
      <c r="B138" s="100" t="s">
        <v>7</v>
      </c>
      <c r="C138" s="101" t="s">
        <v>76</v>
      </c>
      <c r="D138" s="123" t="s">
        <v>206</v>
      </c>
      <c r="E138" s="195" t="s">
        <v>210</v>
      </c>
      <c r="F138" s="226"/>
      <c r="G138" s="128" t="s">
        <v>76</v>
      </c>
      <c r="H138" s="96">
        <v>50000</v>
      </c>
      <c r="I138" s="102">
        <v>0</v>
      </c>
      <c r="J138" s="103">
        <v>50000</v>
      </c>
      <c r="K138" s="117" t="str">
        <f t="shared" si="3"/>
        <v>00001130100540120000</v>
      </c>
      <c r="L138" s="106" t="s">
        <v>209</v>
      </c>
    </row>
    <row r="139" spans="1:12" s="84" customFormat="1" ht="22.5">
      <c r="A139" s="99" t="s">
        <v>141</v>
      </c>
      <c r="B139" s="100" t="s">
        <v>7</v>
      </c>
      <c r="C139" s="101" t="s">
        <v>76</v>
      </c>
      <c r="D139" s="123" t="s">
        <v>206</v>
      </c>
      <c r="E139" s="195" t="s">
        <v>210</v>
      </c>
      <c r="F139" s="226"/>
      <c r="G139" s="128" t="s">
        <v>7</v>
      </c>
      <c r="H139" s="96">
        <v>50000</v>
      </c>
      <c r="I139" s="102">
        <v>0</v>
      </c>
      <c r="J139" s="103">
        <v>50000</v>
      </c>
      <c r="K139" s="117" t="str">
        <f t="shared" si="3"/>
        <v>00001130100540120200</v>
      </c>
      <c r="L139" s="106" t="s">
        <v>211</v>
      </c>
    </row>
    <row r="140" spans="1:12" s="84" customFormat="1" ht="33.75">
      <c r="A140" s="99" t="s">
        <v>143</v>
      </c>
      <c r="B140" s="100" t="s">
        <v>7</v>
      </c>
      <c r="C140" s="101" t="s">
        <v>76</v>
      </c>
      <c r="D140" s="123" t="s">
        <v>206</v>
      </c>
      <c r="E140" s="195" t="s">
        <v>210</v>
      </c>
      <c r="F140" s="226"/>
      <c r="G140" s="128" t="s">
        <v>145</v>
      </c>
      <c r="H140" s="96">
        <v>50000</v>
      </c>
      <c r="I140" s="102">
        <v>0</v>
      </c>
      <c r="J140" s="103">
        <v>50000</v>
      </c>
      <c r="K140" s="117" t="str">
        <f t="shared" si="3"/>
        <v>00001130100540120240</v>
      </c>
      <c r="L140" s="106" t="s">
        <v>212</v>
      </c>
    </row>
    <row r="141" spans="1:12" s="84" customFormat="1" ht="12.75">
      <c r="A141" s="79" t="s">
        <v>146</v>
      </c>
      <c r="B141" s="78" t="s">
        <v>7</v>
      </c>
      <c r="C141" s="120" t="s">
        <v>76</v>
      </c>
      <c r="D141" s="124" t="s">
        <v>206</v>
      </c>
      <c r="E141" s="192" t="s">
        <v>210</v>
      </c>
      <c r="F141" s="227"/>
      <c r="G141" s="121" t="s">
        <v>147</v>
      </c>
      <c r="H141" s="80">
        <v>50000</v>
      </c>
      <c r="I141" s="81">
        <v>0</v>
      </c>
      <c r="J141" s="82">
        <f>IF(IF(H141="",0,H141)=0,0,(IF(H141&gt;0,IF(I141&gt;H141,0,H141-I141),IF(I141&gt;H141,H141-I141,0))))</f>
        <v>50000</v>
      </c>
      <c r="K141" s="117" t="str">
        <f t="shared" si="3"/>
        <v>00001130100540120244</v>
      </c>
      <c r="L141" s="83" t="str">
        <f>C141&amp;D141&amp;E141&amp;F141&amp;G141</f>
        <v>00001130100540120244</v>
      </c>
    </row>
    <row r="142" spans="1:12" s="84" customFormat="1" ht="56.25">
      <c r="A142" s="99" t="s">
        <v>213</v>
      </c>
      <c r="B142" s="100" t="s">
        <v>7</v>
      </c>
      <c r="C142" s="101" t="s">
        <v>76</v>
      </c>
      <c r="D142" s="123" t="s">
        <v>206</v>
      </c>
      <c r="E142" s="195" t="s">
        <v>215</v>
      </c>
      <c r="F142" s="226"/>
      <c r="G142" s="128" t="s">
        <v>76</v>
      </c>
      <c r="H142" s="96">
        <v>50000</v>
      </c>
      <c r="I142" s="102">
        <v>0</v>
      </c>
      <c r="J142" s="103">
        <v>50000</v>
      </c>
      <c r="K142" s="117" t="str">
        <f t="shared" si="3"/>
        <v>00001130100840050000</v>
      </c>
      <c r="L142" s="106" t="s">
        <v>214</v>
      </c>
    </row>
    <row r="143" spans="1:12" s="84" customFormat="1" ht="22.5">
      <c r="A143" s="99" t="s">
        <v>141</v>
      </c>
      <c r="B143" s="100" t="s">
        <v>7</v>
      </c>
      <c r="C143" s="101" t="s">
        <v>76</v>
      </c>
      <c r="D143" s="123" t="s">
        <v>206</v>
      </c>
      <c r="E143" s="195" t="s">
        <v>215</v>
      </c>
      <c r="F143" s="226"/>
      <c r="G143" s="128" t="s">
        <v>7</v>
      </c>
      <c r="H143" s="96">
        <v>50000</v>
      </c>
      <c r="I143" s="102">
        <v>0</v>
      </c>
      <c r="J143" s="103">
        <v>50000</v>
      </c>
      <c r="K143" s="117" t="str">
        <f t="shared" si="3"/>
        <v>00001130100840050200</v>
      </c>
      <c r="L143" s="106" t="s">
        <v>216</v>
      </c>
    </row>
    <row r="144" spans="1:12" s="84" customFormat="1" ht="33.75">
      <c r="A144" s="99" t="s">
        <v>143</v>
      </c>
      <c r="B144" s="100" t="s">
        <v>7</v>
      </c>
      <c r="C144" s="101" t="s">
        <v>76</v>
      </c>
      <c r="D144" s="123" t="s">
        <v>206</v>
      </c>
      <c r="E144" s="195" t="s">
        <v>215</v>
      </c>
      <c r="F144" s="226"/>
      <c r="G144" s="128" t="s">
        <v>145</v>
      </c>
      <c r="H144" s="96">
        <v>50000</v>
      </c>
      <c r="I144" s="102">
        <v>0</v>
      </c>
      <c r="J144" s="103">
        <v>50000</v>
      </c>
      <c r="K144" s="117" t="str">
        <f t="shared" si="3"/>
        <v>00001130100840050240</v>
      </c>
      <c r="L144" s="106" t="s">
        <v>217</v>
      </c>
    </row>
    <row r="145" spans="1:12" s="84" customFormat="1" ht="12.75">
      <c r="A145" s="79" t="s">
        <v>146</v>
      </c>
      <c r="B145" s="78" t="s">
        <v>7</v>
      </c>
      <c r="C145" s="120" t="s">
        <v>76</v>
      </c>
      <c r="D145" s="124" t="s">
        <v>206</v>
      </c>
      <c r="E145" s="192" t="s">
        <v>215</v>
      </c>
      <c r="F145" s="227"/>
      <c r="G145" s="121" t="s">
        <v>147</v>
      </c>
      <c r="H145" s="80">
        <v>50000</v>
      </c>
      <c r="I145" s="81">
        <v>0</v>
      </c>
      <c r="J145" s="82">
        <f>IF(IF(H145="",0,H145)=0,0,(IF(H145&gt;0,IF(I145&gt;H145,0,H145-I145),IF(I145&gt;H145,H145-I145,0))))</f>
        <v>50000</v>
      </c>
      <c r="K145" s="117" t="str">
        <f t="shared" si="3"/>
        <v>00001130100840050244</v>
      </c>
      <c r="L145" s="83" t="str">
        <f>C145&amp;D145&amp;E145&amp;F145&amp;G145</f>
        <v>00001130100840050244</v>
      </c>
    </row>
    <row r="146" spans="1:12" s="84" customFormat="1" ht="22.5">
      <c r="A146" s="99" t="s">
        <v>218</v>
      </c>
      <c r="B146" s="100" t="s">
        <v>7</v>
      </c>
      <c r="C146" s="101" t="s">
        <v>76</v>
      </c>
      <c r="D146" s="123" t="s">
        <v>206</v>
      </c>
      <c r="E146" s="195" t="s">
        <v>220</v>
      </c>
      <c r="F146" s="226"/>
      <c r="G146" s="128" t="s">
        <v>76</v>
      </c>
      <c r="H146" s="96">
        <v>48000</v>
      </c>
      <c r="I146" s="102">
        <v>0</v>
      </c>
      <c r="J146" s="103">
        <v>48000</v>
      </c>
      <c r="K146" s="117" t="str">
        <f t="shared" si="3"/>
        <v>00001130101540160000</v>
      </c>
      <c r="L146" s="106" t="s">
        <v>219</v>
      </c>
    </row>
    <row r="147" spans="1:12" s="84" customFormat="1" ht="56.25">
      <c r="A147" s="99" t="s">
        <v>114</v>
      </c>
      <c r="B147" s="100" t="s">
        <v>7</v>
      </c>
      <c r="C147" s="101" t="s">
        <v>76</v>
      </c>
      <c r="D147" s="123" t="s">
        <v>206</v>
      </c>
      <c r="E147" s="195" t="s">
        <v>220</v>
      </c>
      <c r="F147" s="226"/>
      <c r="G147" s="128" t="s">
        <v>116</v>
      </c>
      <c r="H147" s="96">
        <v>48000</v>
      </c>
      <c r="I147" s="102">
        <v>0</v>
      </c>
      <c r="J147" s="103">
        <v>48000</v>
      </c>
      <c r="K147" s="117" t="str">
        <f t="shared" si="3"/>
        <v>00001130101540160100</v>
      </c>
      <c r="L147" s="106" t="s">
        <v>221</v>
      </c>
    </row>
    <row r="148" spans="1:12" s="84" customFormat="1" ht="22.5">
      <c r="A148" s="99" t="s">
        <v>117</v>
      </c>
      <c r="B148" s="100" t="s">
        <v>7</v>
      </c>
      <c r="C148" s="101" t="s">
        <v>76</v>
      </c>
      <c r="D148" s="123" t="s">
        <v>206</v>
      </c>
      <c r="E148" s="195" t="s">
        <v>220</v>
      </c>
      <c r="F148" s="226"/>
      <c r="G148" s="128" t="s">
        <v>119</v>
      </c>
      <c r="H148" s="96">
        <v>48000</v>
      </c>
      <c r="I148" s="102">
        <v>0</v>
      </c>
      <c r="J148" s="103">
        <v>48000</v>
      </c>
      <c r="K148" s="117" t="str">
        <f t="shared" si="3"/>
        <v>00001130101540160120</v>
      </c>
      <c r="L148" s="106" t="s">
        <v>222</v>
      </c>
    </row>
    <row r="149" spans="1:12" s="84" customFormat="1" ht="56.25">
      <c r="A149" s="79" t="s">
        <v>223</v>
      </c>
      <c r="B149" s="78" t="s">
        <v>7</v>
      </c>
      <c r="C149" s="120" t="s">
        <v>76</v>
      </c>
      <c r="D149" s="124" t="s">
        <v>206</v>
      </c>
      <c r="E149" s="192" t="s">
        <v>220</v>
      </c>
      <c r="F149" s="227"/>
      <c r="G149" s="121" t="s">
        <v>224</v>
      </c>
      <c r="H149" s="80">
        <v>48000</v>
      </c>
      <c r="I149" s="81">
        <v>0</v>
      </c>
      <c r="J149" s="82">
        <f>IF(IF(H149="",0,H149)=0,0,(IF(H149&gt;0,IF(I149&gt;H149,0,H149-I149),IF(I149&gt;H149,H149-I149,0))))</f>
        <v>48000</v>
      </c>
      <c r="K149" s="117" t="str">
        <f t="shared" si="3"/>
        <v>00001130101540160123</v>
      </c>
      <c r="L149" s="83" t="str">
        <f>C149&amp;D149&amp;E149&amp;F149&amp;G149</f>
        <v>00001130101540160123</v>
      </c>
    </row>
    <row r="150" spans="1:12" s="84" customFormat="1" ht="12.75">
      <c r="A150" s="99" t="s">
        <v>225</v>
      </c>
      <c r="B150" s="100" t="s">
        <v>7</v>
      </c>
      <c r="C150" s="101" t="s">
        <v>76</v>
      </c>
      <c r="D150" s="123" t="s">
        <v>227</v>
      </c>
      <c r="E150" s="195" t="s">
        <v>101</v>
      </c>
      <c r="F150" s="226"/>
      <c r="G150" s="128" t="s">
        <v>76</v>
      </c>
      <c r="H150" s="96">
        <v>95200</v>
      </c>
      <c r="I150" s="102">
        <v>0</v>
      </c>
      <c r="J150" s="103">
        <v>95200</v>
      </c>
      <c r="K150" s="117" t="str">
        <f t="shared" si="3"/>
        <v>00002000000000000000</v>
      </c>
      <c r="L150" s="106" t="s">
        <v>226</v>
      </c>
    </row>
    <row r="151" spans="1:12" s="84" customFormat="1" ht="12.75">
      <c r="A151" s="99" t="s">
        <v>228</v>
      </c>
      <c r="B151" s="100" t="s">
        <v>7</v>
      </c>
      <c r="C151" s="101" t="s">
        <v>76</v>
      </c>
      <c r="D151" s="123" t="s">
        <v>230</v>
      </c>
      <c r="E151" s="195" t="s">
        <v>101</v>
      </c>
      <c r="F151" s="226"/>
      <c r="G151" s="128" t="s">
        <v>76</v>
      </c>
      <c r="H151" s="96">
        <v>95200</v>
      </c>
      <c r="I151" s="102">
        <v>0</v>
      </c>
      <c r="J151" s="103">
        <v>95200</v>
      </c>
      <c r="K151" s="117" t="str">
        <f t="shared" si="3"/>
        <v>00002030000000000000</v>
      </c>
      <c r="L151" s="106" t="s">
        <v>229</v>
      </c>
    </row>
    <row r="152" spans="1:12" s="84" customFormat="1" ht="45">
      <c r="A152" s="99" t="s">
        <v>105</v>
      </c>
      <c r="B152" s="100" t="s">
        <v>7</v>
      </c>
      <c r="C152" s="101" t="s">
        <v>76</v>
      </c>
      <c r="D152" s="123" t="s">
        <v>230</v>
      </c>
      <c r="E152" s="195" t="s">
        <v>107</v>
      </c>
      <c r="F152" s="226"/>
      <c r="G152" s="128" t="s">
        <v>76</v>
      </c>
      <c r="H152" s="96">
        <v>95200</v>
      </c>
      <c r="I152" s="102">
        <v>0</v>
      </c>
      <c r="J152" s="103">
        <v>95200</v>
      </c>
      <c r="K152" s="117" t="str">
        <f t="shared" si="3"/>
        <v>00002030100000000000</v>
      </c>
      <c r="L152" s="106" t="s">
        <v>231</v>
      </c>
    </row>
    <row r="153" spans="1:12" s="84" customFormat="1" ht="56.25">
      <c r="A153" s="99" t="s">
        <v>108</v>
      </c>
      <c r="B153" s="100" t="s">
        <v>7</v>
      </c>
      <c r="C153" s="101" t="s">
        <v>76</v>
      </c>
      <c r="D153" s="123" t="s">
        <v>230</v>
      </c>
      <c r="E153" s="195" t="s">
        <v>110</v>
      </c>
      <c r="F153" s="226"/>
      <c r="G153" s="128" t="s">
        <v>76</v>
      </c>
      <c r="H153" s="96">
        <v>95200</v>
      </c>
      <c r="I153" s="102">
        <v>0</v>
      </c>
      <c r="J153" s="103">
        <v>95200</v>
      </c>
      <c r="K153" s="117" t="str">
        <f t="shared" si="3"/>
        <v>00002030110000000000</v>
      </c>
      <c r="L153" s="106" t="s">
        <v>232</v>
      </c>
    </row>
    <row r="154" spans="1:12" s="84" customFormat="1" ht="33.75">
      <c r="A154" s="99" t="s">
        <v>233</v>
      </c>
      <c r="B154" s="100" t="s">
        <v>7</v>
      </c>
      <c r="C154" s="101" t="s">
        <v>76</v>
      </c>
      <c r="D154" s="123" t="s">
        <v>230</v>
      </c>
      <c r="E154" s="195" t="s">
        <v>235</v>
      </c>
      <c r="F154" s="226"/>
      <c r="G154" s="128" t="s">
        <v>76</v>
      </c>
      <c r="H154" s="96">
        <v>95200</v>
      </c>
      <c r="I154" s="102">
        <v>0</v>
      </c>
      <c r="J154" s="103">
        <v>95200</v>
      </c>
      <c r="K154" s="117" t="str">
        <f t="shared" si="3"/>
        <v>00002030110251180000</v>
      </c>
      <c r="L154" s="106" t="s">
        <v>234</v>
      </c>
    </row>
    <row r="155" spans="1:12" s="84" customFormat="1" ht="56.25">
      <c r="A155" s="99" t="s">
        <v>114</v>
      </c>
      <c r="B155" s="100" t="s">
        <v>7</v>
      </c>
      <c r="C155" s="101" t="s">
        <v>76</v>
      </c>
      <c r="D155" s="123" t="s">
        <v>230</v>
      </c>
      <c r="E155" s="195" t="s">
        <v>235</v>
      </c>
      <c r="F155" s="226"/>
      <c r="G155" s="128" t="s">
        <v>116</v>
      </c>
      <c r="H155" s="96">
        <v>72615</v>
      </c>
      <c r="I155" s="102">
        <v>0</v>
      </c>
      <c r="J155" s="103">
        <v>72615</v>
      </c>
      <c r="K155" s="117" t="str">
        <f t="shared" si="3"/>
        <v>00002030110251180100</v>
      </c>
      <c r="L155" s="106" t="s">
        <v>236</v>
      </c>
    </row>
    <row r="156" spans="1:12" s="84" customFormat="1" ht="22.5">
      <c r="A156" s="99" t="s">
        <v>117</v>
      </c>
      <c r="B156" s="100" t="s">
        <v>7</v>
      </c>
      <c r="C156" s="101" t="s">
        <v>76</v>
      </c>
      <c r="D156" s="123" t="s">
        <v>230</v>
      </c>
      <c r="E156" s="195" t="s">
        <v>235</v>
      </c>
      <c r="F156" s="226"/>
      <c r="G156" s="128" t="s">
        <v>119</v>
      </c>
      <c r="H156" s="96">
        <v>72615</v>
      </c>
      <c r="I156" s="102">
        <v>0</v>
      </c>
      <c r="J156" s="103">
        <v>72615</v>
      </c>
      <c r="K156" s="117" t="str">
        <f t="shared" si="3"/>
        <v>00002030110251180120</v>
      </c>
      <c r="L156" s="106" t="s">
        <v>237</v>
      </c>
    </row>
    <row r="157" spans="1:12" s="84" customFormat="1" ht="22.5">
      <c r="A157" s="79" t="s">
        <v>120</v>
      </c>
      <c r="B157" s="78" t="s">
        <v>7</v>
      </c>
      <c r="C157" s="120" t="s">
        <v>76</v>
      </c>
      <c r="D157" s="124" t="s">
        <v>230</v>
      </c>
      <c r="E157" s="192" t="s">
        <v>235</v>
      </c>
      <c r="F157" s="227"/>
      <c r="G157" s="121" t="s">
        <v>121</v>
      </c>
      <c r="H157" s="80">
        <v>55771.89</v>
      </c>
      <c r="I157" s="81">
        <v>0</v>
      </c>
      <c r="J157" s="82">
        <f>IF(IF(H157="",0,H157)=0,0,(IF(H157&gt;0,IF(I157&gt;H157,0,H157-I157),IF(I157&gt;H157,H157-I157,0))))</f>
        <v>55771.89</v>
      </c>
      <c r="K157" s="117" t="str">
        <f t="shared" si="3"/>
        <v>00002030110251180121</v>
      </c>
      <c r="L157" s="83" t="str">
        <f>C157&amp;D157&amp;E157&amp;F157&amp;G157</f>
        <v>00002030110251180121</v>
      </c>
    </row>
    <row r="158" spans="1:12" s="84" customFormat="1" ht="45">
      <c r="A158" s="79" t="s">
        <v>124</v>
      </c>
      <c r="B158" s="78" t="s">
        <v>7</v>
      </c>
      <c r="C158" s="120" t="s">
        <v>76</v>
      </c>
      <c r="D158" s="124" t="s">
        <v>230</v>
      </c>
      <c r="E158" s="192" t="s">
        <v>235</v>
      </c>
      <c r="F158" s="227"/>
      <c r="G158" s="121" t="s">
        <v>125</v>
      </c>
      <c r="H158" s="80">
        <v>16843.11</v>
      </c>
      <c r="I158" s="81">
        <v>0</v>
      </c>
      <c r="J158" s="82">
        <f>IF(IF(H158="",0,H158)=0,0,(IF(H158&gt;0,IF(I158&gt;H158,0,H158-I158),IF(I158&gt;H158,H158-I158,0))))</f>
        <v>16843.11</v>
      </c>
      <c r="K158" s="117" t="str">
        <f t="shared" si="3"/>
        <v>00002030110251180129</v>
      </c>
      <c r="L158" s="83" t="str">
        <f>C158&amp;D158&amp;E158&amp;F158&amp;G158</f>
        <v>00002030110251180129</v>
      </c>
    </row>
    <row r="159" spans="1:12" s="84" customFormat="1" ht="22.5">
      <c r="A159" s="99" t="s">
        <v>141</v>
      </c>
      <c r="B159" s="100" t="s">
        <v>7</v>
      </c>
      <c r="C159" s="101" t="s">
        <v>76</v>
      </c>
      <c r="D159" s="123" t="s">
        <v>230</v>
      </c>
      <c r="E159" s="195" t="s">
        <v>235</v>
      </c>
      <c r="F159" s="226"/>
      <c r="G159" s="128" t="s">
        <v>7</v>
      </c>
      <c r="H159" s="96">
        <v>22585</v>
      </c>
      <c r="I159" s="102">
        <v>0</v>
      </c>
      <c r="J159" s="103">
        <v>22585</v>
      </c>
      <c r="K159" s="117" t="str">
        <f t="shared" si="3"/>
        <v>00002030110251180200</v>
      </c>
      <c r="L159" s="106" t="s">
        <v>238</v>
      </c>
    </row>
    <row r="160" spans="1:12" s="84" customFormat="1" ht="33.75">
      <c r="A160" s="99" t="s">
        <v>143</v>
      </c>
      <c r="B160" s="100" t="s">
        <v>7</v>
      </c>
      <c r="C160" s="101" t="s">
        <v>76</v>
      </c>
      <c r="D160" s="123" t="s">
        <v>230</v>
      </c>
      <c r="E160" s="195" t="s">
        <v>235</v>
      </c>
      <c r="F160" s="226"/>
      <c r="G160" s="128" t="s">
        <v>145</v>
      </c>
      <c r="H160" s="96">
        <v>22585</v>
      </c>
      <c r="I160" s="102">
        <v>0</v>
      </c>
      <c r="J160" s="103">
        <v>22585</v>
      </c>
      <c r="K160" s="117" t="str">
        <f t="shared" si="3"/>
        <v>00002030110251180240</v>
      </c>
      <c r="L160" s="106" t="s">
        <v>239</v>
      </c>
    </row>
    <row r="161" spans="1:12" s="84" customFormat="1" ht="12.75">
      <c r="A161" s="79" t="s">
        <v>146</v>
      </c>
      <c r="B161" s="78" t="s">
        <v>7</v>
      </c>
      <c r="C161" s="120" t="s">
        <v>76</v>
      </c>
      <c r="D161" s="124" t="s">
        <v>230</v>
      </c>
      <c r="E161" s="192" t="s">
        <v>235</v>
      </c>
      <c r="F161" s="227"/>
      <c r="G161" s="121" t="s">
        <v>147</v>
      </c>
      <c r="H161" s="80">
        <v>22585</v>
      </c>
      <c r="I161" s="81">
        <v>0</v>
      </c>
      <c r="J161" s="82">
        <f>IF(IF(H161="",0,H161)=0,0,(IF(H161&gt;0,IF(I161&gt;H161,0,H161-I161),IF(I161&gt;H161,H161-I161,0))))</f>
        <v>22585</v>
      </c>
      <c r="K161" s="117" t="str">
        <f t="shared" si="3"/>
        <v>00002030110251180244</v>
      </c>
      <c r="L161" s="83" t="str">
        <f>C161&amp;D161&amp;E161&amp;F161&amp;G161</f>
        <v>00002030110251180244</v>
      </c>
    </row>
    <row r="162" spans="1:12" s="84" customFormat="1" ht="22.5">
      <c r="A162" s="99" t="s">
        <v>240</v>
      </c>
      <c r="B162" s="100" t="s">
        <v>7</v>
      </c>
      <c r="C162" s="101" t="s">
        <v>76</v>
      </c>
      <c r="D162" s="123" t="s">
        <v>242</v>
      </c>
      <c r="E162" s="195" t="s">
        <v>101</v>
      </c>
      <c r="F162" s="226"/>
      <c r="G162" s="128" t="s">
        <v>76</v>
      </c>
      <c r="H162" s="96">
        <v>20000</v>
      </c>
      <c r="I162" s="102">
        <v>0</v>
      </c>
      <c r="J162" s="103">
        <v>20000</v>
      </c>
      <c r="K162" s="117" t="str">
        <f t="shared" si="3"/>
        <v>00003000000000000000</v>
      </c>
      <c r="L162" s="106" t="s">
        <v>241</v>
      </c>
    </row>
    <row r="163" spans="1:12" s="84" customFormat="1" ht="33.75">
      <c r="A163" s="99" t="s">
        <v>243</v>
      </c>
      <c r="B163" s="100" t="s">
        <v>7</v>
      </c>
      <c r="C163" s="101" t="s">
        <v>76</v>
      </c>
      <c r="D163" s="123" t="s">
        <v>245</v>
      </c>
      <c r="E163" s="195" t="s">
        <v>101</v>
      </c>
      <c r="F163" s="226"/>
      <c r="G163" s="128" t="s">
        <v>76</v>
      </c>
      <c r="H163" s="96">
        <v>20000</v>
      </c>
      <c r="I163" s="102">
        <v>0</v>
      </c>
      <c r="J163" s="103">
        <v>20000</v>
      </c>
      <c r="K163" s="117" t="str">
        <f t="shared" si="3"/>
        <v>00003100000000000000</v>
      </c>
      <c r="L163" s="106" t="s">
        <v>244</v>
      </c>
    </row>
    <row r="164" spans="1:12" s="84" customFormat="1" ht="45">
      <c r="A164" s="99" t="s">
        <v>105</v>
      </c>
      <c r="B164" s="100" t="s">
        <v>7</v>
      </c>
      <c r="C164" s="101" t="s">
        <v>76</v>
      </c>
      <c r="D164" s="123" t="s">
        <v>245</v>
      </c>
      <c r="E164" s="195" t="s">
        <v>107</v>
      </c>
      <c r="F164" s="226"/>
      <c r="G164" s="128" t="s">
        <v>76</v>
      </c>
      <c r="H164" s="96">
        <v>20000</v>
      </c>
      <c r="I164" s="102">
        <v>0</v>
      </c>
      <c r="J164" s="103">
        <v>20000</v>
      </c>
      <c r="K164" s="117" t="str">
        <f t="shared" si="3"/>
        <v>00003100100000000000</v>
      </c>
      <c r="L164" s="106" t="s">
        <v>246</v>
      </c>
    </row>
    <row r="165" spans="1:12" s="84" customFormat="1" ht="22.5">
      <c r="A165" s="99" t="s">
        <v>247</v>
      </c>
      <c r="B165" s="100" t="s">
        <v>7</v>
      </c>
      <c r="C165" s="101" t="s">
        <v>76</v>
      </c>
      <c r="D165" s="123" t="s">
        <v>245</v>
      </c>
      <c r="E165" s="195" t="s">
        <v>249</v>
      </c>
      <c r="F165" s="226"/>
      <c r="G165" s="128" t="s">
        <v>76</v>
      </c>
      <c r="H165" s="96">
        <v>20000</v>
      </c>
      <c r="I165" s="102">
        <v>0</v>
      </c>
      <c r="J165" s="103">
        <v>20000</v>
      </c>
      <c r="K165" s="117" t="str">
        <f t="shared" si="3"/>
        <v>00003100100640090000</v>
      </c>
      <c r="L165" s="106" t="s">
        <v>248</v>
      </c>
    </row>
    <row r="166" spans="1:12" s="84" customFormat="1" ht="22.5">
      <c r="A166" s="99" t="s">
        <v>141</v>
      </c>
      <c r="B166" s="100" t="s">
        <v>7</v>
      </c>
      <c r="C166" s="101" t="s">
        <v>76</v>
      </c>
      <c r="D166" s="123" t="s">
        <v>245</v>
      </c>
      <c r="E166" s="195" t="s">
        <v>249</v>
      </c>
      <c r="F166" s="226"/>
      <c r="G166" s="128" t="s">
        <v>7</v>
      </c>
      <c r="H166" s="96">
        <v>20000</v>
      </c>
      <c r="I166" s="102">
        <v>0</v>
      </c>
      <c r="J166" s="103">
        <v>20000</v>
      </c>
      <c r="K166" s="117" t="str">
        <f t="shared" si="3"/>
        <v>00003100100640090200</v>
      </c>
      <c r="L166" s="106" t="s">
        <v>250</v>
      </c>
    </row>
    <row r="167" spans="1:12" s="84" customFormat="1" ht="33.75">
      <c r="A167" s="99" t="s">
        <v>143</v>
      </c>
      <c r="B167" s="100" t="s">
        <v>7</v>
      </c>
      <c r="C167" s="101" t="s">
        <v>76</v>
      </c>
      <c r="D167" s="123" t="s">
        <v>245</v>
      </c>
      <c r="E167" s="195" t="s">
        <v>249</v>
      </c>
      <c r="F167" s="226"/>
      <c r="G167" s="128" t="s">
        <v>145</v>
      </c>
      <c r="H167" s="96">
        <v>20000</v>
      </c>
      <c r="I167" s="102">
        <v>0</v>
      </c>
      <c r="J167" s="103">
        <v>20000</v>
      </c>
      <c r="K167" s="117" t="str">
        <f t="shared" si="3"/>
        <v>00003100100640090240</v>
      </c>
      <c r="L167" s="106" t="s">
        <v>251</v>
      </c>
    </row>
    <row r="168" spans="1:12" s="84" customFormat="1" ht="12.75">
      <c r="A168" s="79" t="s">
        <v>146</v>
      </c>
      <c r="B168" s="78" t="s">
        <v>7</v>
      </c>
      <c r="C168" s="120" t="s">
        <v>76</v>
      </c>
      <c r="D168" s="124" t="s">
        <v>245</v>
      </c>
      <c r="E168" s="192" t="s">
        <v>249</v>
      </c>
      <c r="F168" s="227"/>
      <c r="G168" s="121" t="s">
        <v>147</v>
      </c>
      <c r="H168" s="80">
        <v>20000</v>
      </c>
      <c r="I168" s="81">
        <v>0</v>
      </c>
      <c r="J168" s="82">
        <f>IF(IF(H168="",0,H168)=0,0,(IF(H168&gt;0,IF(I168&gt;H168,0,H168-I168),IF(I168&gt;H168,H168-I168,0))))</f>
        <v>20000</v>
      </c>
      <c r="K168" s="117" t="str">
        <f t="shared" si="3"/>
        <v>00003100100640090244</v>
      </c>
      <c r="L168" s="83" t="str">
        <f>C168&amp;D168&amp;E168&amp;F168&amp;G168</f>
        <v>00003100100640090244</v>
      </c>
    </row>
    <row r="169" spans="1:12" s="84" customFormat="1" ht="12.75">
      <c r="A169" s="99" t="s">
        <v>252</v>
      </c>
      <c r="B169" s="100" t="s">
        <v>7</v>
      </c>
      <c r="C169" s="101" t="s">
        <v>76</v>
      </c>
      <c r="D169" s="123" t="s">
        <v>254</v>
      </c>
      <c r="E169" s="195" t="s">
        <v>101</v>
      </c>
      <c r="F169" s="226"/>
      <c r="G169" s="128" t="s">
        <v>76</v>
      </c>
      <c r="H169" s="96">
        <v>5263000</v>
      </c>
      <c r="I169" s="102">
        <v>50000</v>
      </c>
      <c r="J169" s="103">
        <v>5213000</v>
      </c>
      <c r="K169" s="117" t="str">
        <f aca="true" t="shared" si="4" ref="K169:K200">C169&amp;D169&amp;E169&amp;F169&amp;G169</f>
        <v>00004000000000000000</v>
      </c>
      <c r="L169" s="106" t="s">
        <v>253</v>
      </c>
    </row>
    <row r="170" spans="1:12" s="84" customFormat="1" ht="12.75">
      <c r="A170" s="99" t="s">
        <v>255</v>
      </c>
      <c r="B170" s="100" t="s">
        <v>7</v>
      </c>
      <c r="C170" s="101" t="s">
        <v>76</v>
      </c>
      <c r="D170" s="123" t="s">
        <v>257</v>
      </c>
      <c r="E170" s="195" t="s">
        <v>101</v>
      </c>
      <c r="F170" s="226"/>
      <c r="G170" s="128" t="s">
        <v>76</v>
      </c>
      <c r="H170" s="96">
        <v>5263000</v>
      </c>
      <c r="I170" s="102">
        <v>50000</v>
      </c>
      <c r="J170" s="103">
        <v>5213000</v>
      </c>
      <c r="K170" s="117" t="str">
        <f t="shared" si="4"/>
        <v>00004090000000000000</v>
      </c>
      <c r="L170" s="106" t="s">
        <v>256</v>
      </c>
    </row>
    <row r="171" spans="1:12" s="84" customFormat="1" ht="45">
      <c r="A171" s="99" t="s">
        <v>105</v>
      </c>
      <c r="B171" s="100" t="s">
        <v>7</v>
      </c>
      <c r="C171" s="101" t="s">
        <v>76</v>
      </c>
      <c r="D171" s="123" t="s">
        <v>257</v>
      </c>
      <c r="E171" s="195" t="s">
        <v>107</v>
      </c>
      <c r="F171" s="226"/>
      <c r="G171" s="128" t="s">
        <v>76</v>
      </c>
      <c r="H171" s="96">
        <v>4629690</v>
      </c>
      <c r="I171" s="102">
        <v>50000</v>
      </c>
      <c r="J171" s="103">
        <v>4579690</v>
      </c>
      <c r="K171" s="117" t="str">
        <f t="shared" si="4"/>
        <v>00004090100000000000</v>
      </c>
      <c r="L171" s="106" t="s">
        <v>258</v>
      </c>
    </row>
    <row r="172" spans="1:12" s="84" customFormat="1" ht="33.75">
      <c r="A172" s="99" t="s">
        <v>259</v>
      </c>
      <c r="B172" s="100" t="s">
        <v>7</v>
      </c>
      <c r="C172" s="101" t="s">
        <v>76</v>
      </c>
      <c r="D172" s="123" t="s">
        <v>257</v>
      </c>
      <c r="E172" s="195" t="s">
        <v>261</v>
      </c>
      <c r="F172" s="226"/>
      <c r="G172" s="128" t="s">
        <v>76</v>
      </c>
      <c r="H172" s="96">
        <v>1071094.33</v>
      </c>
      <c r="I172" s="102">
        <v>50000</v>
      </c>
      <c r="J172" s="103">
        <v>1021094.33</v>
      </c>
      <c r="K172" s="117" t="str">
        <f t="shared" si="4"/>
        <v>00004090100440060000</v>
      </c>
      <c r="L172" s="106" t="s">
        <v>260</v>
      </c>
    </row>
    <row r="173" spans="1:12" s="84" customFormat="1" ht="22.5">
      <c r="A173" s="99" t="s">
        <v>141</v>
      </c>
      <c r="B173" s="100" t="s">
        <v>7</v>
      </c>
      <c r="C173" s="101" t="s">
        <v>76</v>
      </c>
      <c r="D173" s="123" t="s">
        <v>257</v>
      </c>
      <c r="E173" s="195" t="s">
        <v>261</v>
      </c>
      <c r="F173" s="226"/>
      <c r="G173" s="128" t="s">
        <v>7</v>
      </c>
      <c r="H173" s="96">
        <v>1021094.33</v>
      </c>
      <c r="I173" s="102">
        <v>0</v>
      </c>
      <c r="J173" s="103">
        <v>1021094.33</v>
      </c>
      <c r="K173" s="117" t="str">
        <f t="shared" si="4"/>
        <v>00004090100440060200</v>
      </c>
      <c r="L173" s="106" t="s">
        <v>262</v>
      </c>
    </row>
    <row r="174" spans="1:12" s="84" customFormat="1" ht="33.75">
      <c r="A174" s="99" t="s">
        <v>143</v>
      </c>
      <c r="B174" s="100" t="s">
        <v>7</v>
      </c>
      <c r="C174" s="101" t="s">
        <v>76</v>
      </c>
      <c r="D174" s="123" t="s">
        <v>257</v>
      </c>
      <c r="E174" s="195" t="s">
        <v>261</v>
      </c>
      <c r="F174" s="226"/>
      <c r="G174" s="128" t="s">
        <v>145</v>
      </c>
      <c r="H174" s="96">
        <v>1021094.33</v>
      </c>
      <c r="I174" s="102">
        <v>0</v>
      </c>
      <c r="J174" s="103">
        <v>1021094.33</v>
      </c>
      <c r="K174" s="117" t="str">
        <f t="shared" si="4"/>
        <v>00004090100440060240</v>
      </c>
      <c r="L174" s="106" t="s">
        <v>263</v>
      </c>
    </row>
    <row r="175" spans="1:12" s="84" customFormat="1" ht="12.75">
      <c r="A175" s="79" t="s">
        <v>146</v>
      </c>
      <c r="B175" s="78" t="s">
        <v>7</v>
      </c>
      <c r="C175" s="120" t="s">
        <v>76</v>
      </c>
      <c r="D175" s="124" t="s">
        <v>257</v>
      </c>
      <c r="E175" s="192" t="s">
        <v>261</v>
      </c>
      <c r="F175" s="227"/>
      <c r="G175" s="121" t="s">
        <v>147</v>
      </c>
      <c r="H175" s="80">
        <v>1021094.33</v>
      </c>
      <c r="I175" s="81">
        <v>0</v>
      </c>
      <c r="J175" s="82">
        <f>IF(IF(H175="",0,H175)=0,0,(IF(H175&gt;0,IF(I175&gt;H175,0,H175-I175),IF(I175&gt;H175,H175-I175,0))))</f>
        <v>1021094.33</v>
      </c>
      <c r="K175" s="117" t="str">
        <f t="shared" si="4"/>
        <v>00004090100440060244</v>
      </c>
      <c r="L175" s="83" t="str">
        <f>C175&amp;D175&amp;E175&amp;F175&amp;G175</f>
        <v>00004090100440060244</v>
      </c>
    </row>
    <row r="176" spans="1:12" s="84" customFormat="1" ht="12.75">
      <c r="A176" s="99" t="s">
        <v>150</v>
      </c>
      <c r="B176" s="100" t="s">
        <v>7</v>
      </c>
      <c r="C176" s="101" t="s">
        <v>76</v>
      </c>
      <c r="D176" s="123" t="s">
        <v>257</v>
      </c>
      <c r="E176" s="195" t="s">
        <v>261</v>
      </c>
      <c r="F176" s="226"/>
      <c r="G176" s="128" t="s">
        <v>152</v>
      </c>
      <c r="H176" s="96">
        <v>50000</v>
      </c>
      <c r="I176" s="102">
        <v>50000</v>
      </c>
      <c r="J176" s="103">
        <v>0</v>
      </c>
      <c r="K176" s="117" t="str">
        <f t="shared" si="4"/>
        <v>00004090100440060800</v>
      </c>
      <c r="L176" s="106" t="s">
        <v>264</v>
      </c>
    </row>
    <row r="177" spans="1:12" s="84" customFormat="1" ht="12.75">
      <c r="A177" s="99" t="s">
        <v>153</v>
      </c>
      <c r="B177" s="100" t="s">
        <v>7</v>
      </c>
      <c r="C177" s="101" t="s">
        <v>76</v>
      </c>
      <c r="D177" s="123" t="s">
        <v>257</v>
      </c>
      <c r="E177" s="195" t="s">
        <v>261</v>
      </c>
      <c r="F177" s="226"/>
      <c r="G177" s="128" t="s">
        <v>155</v>
      </c>
      <c r="H177" s="96">
        <v>50000</v>
      </c>
      <c r="I177" s="102">
        <v>50000</v>
      </c>
      <c r="J177" s="103">
        <v>0</v>
      </c>
      <c r="K177" s="117" t="str">
        <f t="shared" si="4"/>
        <v>00004090100440060850</v>
      </c>
      <c r="L177" s="106" t="s">
        <v>265</v>
      </c>
    </row>
    <row r="178" spans="1:12" s="84" customFormat="1" ht="12.75">
      <c r="A178" s="79" t="s">
        <v>160</v>
      </c>
      <c r="B178" s="78" t="s">
        <v>7</v>
      </c>
      <c r="C178" s="120" t="s">
        <v>76</v>
      </c>
      <c r="D178" s="124" t="s">
        <v>257</v>
      </c>
      <c r="E178" s="192" t="s">
        <v>261</v>
      </c>
      <c r="F178" s="227"/>
      <c r="G178" s="121" t="s">
        <v>161</v>
      </c>
      <c r="H178" s="80">
        <v>50000</v>
      </c>
      <c r="I178" s="81">
        <v>50000</v>
      </c>
      <c r="J178" s="82">
        <f>IF(IF(H178="",0,H178)=0,0,(IF(H178&gt;0,IF(I178&gt;H178,0,H178-I178),IF(I178&gt;H178,H178-I178,0))))</f>
        <v>0</v>
      </c>
      <c r="K178" s="117" t="str">
        <f t="shared" si="4"/>
        <v>00004090100440060853</v>
      </c>
      <c r="L178" s="83" t="str">
        <f>C178&amp;D178&amp;E178&amp;F178&amp;G178</f>
        <v>00004090100440060853</v>
      </c>
    </row>
    <row r="179" spans="1:12" s="84" customFormat="1" ht="45">
      <c r="A179" s="99" t="s">
        <v>266</v>
      </c>
      <c r="B179" s="100" t="s">
        <v>7</v>
      </c>
      <c r="C179" s="101" t="s">
        <v>76</v>
      </c>
      <c r="D179" s="123" t="s">
        <v>257</v>
      </c>
      <c r="E179" s="195" t="s">
        <v>268</v>
      </c>
      <c r="F179" s="226"/>
      <c r="G179" s="128" t="s">
        <v>76</v>
      </c>
      <c r="H179" s="96">
        <v>186000</v>
      </c>
      <c r="I179" s="102">
        <v>0</v>
      </c>
      <c r="J179" s="103">
        <v>186000</v>
      </c>
      <c r="K179" s="117" t="str">
        <f t="shared" si="4"/>
        <v>00004090100440130000</v>
      </c>
      <c r="L179" s="106" t="s">
        <v>267</v>
      </c>
    </row>
    <row r="180" spans="1:12" s="84" customFormat="1" ht="22.5">
      <c r="A180" s="99" t="s">
        <v>141</v>
      </c>
      <c r="B180" s="100" t="s">
        <v>7</v>
      </c>
      <c r="C180" s="101" t="s">
        <v>76</v>
      </c>
      <c r="D180" s="123" t="s">
        <v>257</v>
      </c>
      <c r="E180" s="195" t="s">
        <v>268</v>
      </c>
      <c r="F180" s="226"/>
      <c r="G180" s="128" t="s">
        <v>7</v>
      </c>
      <c r="H180" s="96">
        <v>186000</v>
      </c>
      <c r="I180" s="102">
        <v>0</v>
      </c>
      <c r="J180" s="103">
        <v>186000</v>
      </c>
      <c r="K180" s="117" t="str">
        <f t="shared" si="4"/>
        <v>00004090100440130200</v>
      </c>
      <c r="L180" s="106" t="s">
        <v>269</v>
      </c>
    </row>
    <row r="181" spans="1:12" s="84" customFormat="1" ht="33.75">
      <c r="A181" s="99" t="s">
        <v>143</v>
      </c>
      <c r="B181" s="100" t="s">
        <v>7</v>
      </c>
      <c r="C181" s="101" t="s">
        <v>76</v>
      </c>
      <c r="D181" s="123" t="s">
        <v>257</v>
      </c>
      <c r="E181" s="195" t="s">
        <v>268</v>
      </c>
      <c r="F181" s="226"/>
      <c r="G181" s="128" t="s">
        <v>145</v>
      </c>
      <c r="H181" s="96">
        <v>186000</v>
      </c>
      <c r="I181" s="102">
        <v>0</v>
      </c>
      <c r="J181" s="103">
        <v>186000</v>
      </c>
      <c r="K181" s="117" t="str">
        <f t="shared" si="4"/>
        <v>00004090100440130240</v>
      </c>
      <c r="L181" s="106" t="s">
        <v>270</v>
      </c>
    </row>
    <row r="182" spans="1:12" s="84" customFormat="1" ht="12.75">
      <c r="A182" s="79" t="s">
        <v>146</v>
      </c>
      <c r="B182" s="78" t="s">
        <v>7</v>
      </c>
      <c r="C182" s="120" t="s">
        <v>76</v>
      </c>
      <c r="D182" s="124" t="s">
        <v>257</v>
      </c>
      <c r="E182" s="192" t="s">
        <v>268</v>
      </c>
      <c r="F182" s="227"/>
      <c r="G182" s="121" t="s">
        <v>147</v>
      </c>
      <c r="H182" s="80">
        <v>186000</v>
      </c>
      <c r="I182" s="81">
        <v>0</v>
      </c>
      <c r="J182" s="82">
        <f>IF(IF(H182="",0,H182)=0,0,(IF(H182&gt;0,IF(I182&gt;H182,0,H182-I182),IF(I182&gt;H182,H182-I182,0))))</f>
        <v>186000</v>
      </c>
      <c r="K182" s="117" t="str">
        <f t="shared" si="4"/>
        <v>00004090100440130244</v>
      </c>
      <c r="L182" s="83" t="str">
        <f>C182&amp;D182&amp;E182&amp;F182&amp;G182</f>
        <v>00004090100440130244</v>
      </c>
    </row>
    <row r="183" spans="1:12" s="84" customFormat="1" ht="22.5">
      <c r="A183" s="99" t="s">
        <v>271</v>
      </c>
      <c r="B183" s="100" t="s">
        <v>7</v>
      </c>
      <c r="C183" s="101" t="s">
        <v>76</v>
      </c>
      <c r="D183" s="123" t="s">
        <v>257</v>
      </c>
      <c r="E183" s="195" t="s">
        <v>273</v>
      </c>
      <c r="F183" s="226"/>
      <c r="G183" s="128" t="s">
        <v>76</v>
      </c>
      <c r="H183" s="96">
        <v>3195000</v>
      </c>
      <c r="I183" s="102">
        <v>0</v>
      </c>
      <c r="J183" s="103">
        <v>3195000</v>
      </c>
      <c r="K183" s="117" t="str">
        <f t="shared" si="4"/>
        <v>00004090100471520000</v>
      </c>
      <c r="L183" s="106" t="s">
        <v>272</v>
      </c>
    </row>
    <row r="184" spans="1:12" s="84" customFormat="1" ht="22.5">
      <c r="A184" s="99" t="s">
        <v>141</v>
      </c>
      <c r="B184" s="100" t="s">
        <v>7</v>
      </c>
      <c r="C184" s="101" t="s">
        <v>76</v>
      </c>
      <c r="D184" s="123" t="s">
        <v>257</v>
      </c>
      <c r="E184" s="195" t="s">
        <v>273</v>
      </c>
      <c r="F184" s="226"/>
      <c r="G184" s="128" t="s">
        <v>7</v>
      </c>
      <c r="H184" s="96">
        <v>3195000</v>
      </c>
      <c r="I184" s="102">
        <v>0</v>
      </c>
      <c r="J184" s="103">
        <v>3195000</v>
      </c>
      <c r="K184" s="117" t="str">
        <f t="shared" si="4"/>
        <v>00004090100471520200</v>
      </c>
      <c r="L184" s="106" t="s">
        <v>274</v>
      </c>
    </row>
    <row r="185" spans="1:12" s="84" customFormat="1" ht="33.75">
      <c r="A185" s="99" t="s">
        <v>143</v>
      </c>
      <c r="B185" s="100" t="s">
        <v>7</v>
      </c>
      <c r="C185" s="101" t="s">
        <v>76</v>
      </c>
      <c r="D185" s="123" t="s">
        <v>257</v>
      </c>
      <c r="E185" s="195" t="s">
        <v>273</v>
      </c>
      <c r="F185" s="226"/>
      <c r="G185" s="128" t="s">
        <v>145</v>
      </c>
      <c r="H185" s="96">
        <v>3195000</v>
      </c>
      <c r="I185" s="102">
        <v>0</v>
      </c>
      <c r="J185" s="103">
        <v>3195000</v>
      </c>
      <c r="K185" s="117" t="str">
        <f t="shared" si="4"/>
        <v>00004090100471520240</v>
      </c>
      <c r="L185" s="106" t="s">
        <v>275</v>
      </c>
    </row>
    <row r="186" spans="1:12" s="84" customFormat="1" ht="12.75">
      <c r="A186" s="79" t="s">
        <v>146</v>
      </c>
      <c r="B186" s="78" t="s">
        <v>7</v>
      </c>
      <c r="C186" s="120" t="s">
        <v>76</v>
      </c>
      <c r="D186" s="124" t="s">
        <v>257</v>
      </c>
      <c r="E186" s="192" t="s">
        <v>273</v>
      </c>
      <c r="F186" s="227"/>
      <c r="G186" s="121" t="s">
        <v>147</v>
      </c>
      <c r="H186" s="80">
        <v>3195000</v>
      </c>
      <c r="I186" s="81">
        <v>0</v>
      </c>
      <c r="J186" s="82">
        <f>IF(IF(H186="",0,H186)=0,0,(IF(H186&gt;0,IF(I186&gt;H186,0,H186-I186),IF(I186&gt;H186,H186-I186,0))))</f>
        <v>3195000</v>
      </c>
      <c r="K186" s="117" t="str">
        <f t="shared" si="4"/>
        <v>00004090100471520244</v>
      </c>
      <c r="L186" s="83" t="str">
        <f>C186&amp;D186&amp;E186&amp;F186&amp;G186</f>
        <v>00004090100471520244</v>
      </c>
    </row>
    <row r="187" spans="1:12" s="84" customFormat="1" ht="12.75">
      <c r="A187" s="99"/>
      <c r="B187" s="100" t="s">
        <v>7</v>
      </c>
      <c r="C187" s="101" t="s">
        <v>76</v>
      </c>
      <c r="D187" s="123" t="s">
        <v>257</v>
      </c>
      <c r="E187" s="195" t="s">
        <v>277</v>
      </c>
      <c r="F187" s="226"/>
      <c r="G187" s="128" t="s">
        <v>76</v>
      </c>
      <c r="H187" s="96">
        <v>626600</v>
      </c>
      <c r="I187" s="102">
        <v>0</v>
      </c>
      <c r="J187" s="103">
        <v>626600</v>
      </c>
      <c r="K187" s="117" t="str">
        <f t="shared" si="4"/>
        <v>00004090100471540000</v>
      </c>
      <c r="L187" s="106" t="s">
        <v>276</v>
      </c>
    </row>
    <row r="188" spans="1:12" s="84" customFormat="1" ht="22.5">
      <c r="A188" s="99" t="s">
        <v>141</v>
      </c>
      <c r="B188" s="100" t="s">
        <v>7</v>
      </c>
      <c r="C188" s="101" t="s">
        <v>76</v>
      </c>
      <c r="D188" s="123" t="s">
        <v>257</v>
      </c>
      <c r="E188" s="195" t="s">
        <v>277</v>
      </c>
      <c r="F188" s="226"/>
      <c r="G188" s="128" t="s">
        <v>7</v>
      </c>
      <c r="H188" s="96">
        <v>626600</v>
      </c>
      <c r="I188" s="102">
        <v>0</v>
      </c>
      <c r="J188" s="103">
        <v>626600</v>
      </c>
      <c r="K188" s="117" t="str">
        <f t="shared" si="4"/>
        <v>00004090100471540200</v>
      </c>
      <c r="L188" s="106" t="s">
        <v>278</v>
      </c>
    </row>
    <row r="189" spans="1:12" s="84" customFormat="1" ht="33.75">
      <c r="A189" s="99" t="s">
        <v>143</v>
      </c>
      <c r="B189" s="100" t="s">
        <v>7</v>
      </c>
      <c r="C189" s="101" t="s">
        <v>76</v>
      </c>
      <c r="D189" s="123" t="s">
        <v>257</v>
      </c>
      <c r="E189" s="195" t="s">
        <v>277</v>
      </c>
      <c r="F189" s="226"/>
      <c r="G189" s="128" t="s">
        <v>145</v>
      </c>
      <c r="H189" s="96">
        <v>626600</v>
      </c>
      <c r="I189" s="102">
        <v>0</v>
      </c>
      <c r="J189" s="103">
        <v>626600</v>
      </c>
      <c r="K189" s="117" t="str">
        <f t="shared" si="4"/>
        <v>00004090100471540240</v>
      </c>
      <c r="L189" s="106" t="s">
        <v>279</v>
      </c>
    </row>
    <row r="190" spans="1:12" s="84" customFormat="1" ht="12.75">
      <c r="A190" s="79" t="s">
        <v>146</v>
      </c>
      <c r="B190" s="78" t="s">
        <v>7</v>
      </c>
      <c r="C190" s="120" t="s">
        <v>76</v>
      </c>
      <c r="D190" s="124" t="s">
        <v>257</v>
      </c>
      <c r="E190" s="192" t="s">
        <v>277</v>
      </c>
      <c r="F190" s="227"/>
      <c r="G190" s="121" t="s">
        <v>147</v>
      </c>
      <c r="H190" s="80">
        <v>626600</v>
      </c>
      <c r="I190" s="81">
        <v>0</v>
      </c>
      <c r="J190" s="82">
        <f>IF(IF(H190="",0,H190)=0,0,(IF(H190&gt;0,IF(I190&gt;H190,0,H190-I190),IF(I190&gt;H190,H190-I190,0))))</f>
        <v>626600</v>
      </c>
      <c r="K190" s="117" t="str">
        <f t="shared" si="4"/>
        <v>00004090100471540244</v>
      </c>
      <c r="L190" s="83" t="str">
        <f>C190&amp;D190&amp;E190&amp;F190&amp;G190</f>
        <v>00004090100471540244</v>
      </c>
    </row>
    <row r="191" spans="1:12" s="84" customFormat="1" ht="33.75">
      <c r="A191" s="99" t="s">
        <v>280</v>
      </c>
      <c r="B191" s="100" t="s">
        <v>7</v>
      </c>
      <c r="C191" s="101" t="s">
        <v>76</v>
      </c>
      <c r="D191" s="123" t="s">
        <v>257</v>
      </c>
      <c r="E191" s="195" t="s">
        <v>282</v>
      </c>
      <c r="F191" s="226"/>
      <c r="G191" s="128" t="s">
        <v>76</v>
      </c>
      <c r="H191" s="96">
        <v>177595.67</v>
      </c>
      <c r="I191" s="102">
        <v>0</v>
      </c>
      <c r="J191" s="103">
        <v>177595.67</v>
      </c>
      <c r="K191" s="117" t="str">
        <f t="shared" si="4"/>
        <v>000040901004S1520000</v>
      </c>
      <c r="L191" s="106" t="s">
        <v>281</v>
      </c>
    </row>
    <row r="192" spans="1:12" s="84" customFormat="1" ht="22.5">
      <c r="A192" s="99" t="s">
        <v>141</v>
      </c>
      <c r="B192" s="100" t="s">
        <v>7</v>
      </c>
      <c r="C192" s="101" t="s">
        <v>76</v>
      </c>
      <c r="D192" s="123" t="s">
        <v>257</v>
      </c>
      <c r="E192" s="195" t="s">
        <v>282</v>
      </c>
      <c r="F192" s="226"/>
      <c r="G192" s="128" t="s">
        <v>7</v>
      </c>
      <c r="H192" s="96">
        <v>177595.67</v>
      </c>
      <c r="I192" s="102">
        <v>0</v>
      </c>
      <c r="J192" s="103">
        <v>177595.67</v>
      </c>
      <c r="K192" s="117" t="str">
        <f t="shared" si="4"/>
        <v>000040901004S1520200</v>
      </c>
      <c r="L192" s="106" t="s">
        <v>283</v>
      </c>
    </row>
    <row r="193" spans="1:12" s="84" customFormat="1" ht="33.75">
      <c r="A193" s="99" t="s">
        <v>143</v>
      </c>
      <c r="B193" s="100" t="s">
        <v>7</v>
      </c>
      <c r="C193" s="101" t="s">
        <v>76</v>
      </c>
      <c r="D193" s="123" t="s">
        <v>257</v>
      </c>
      <c r="E193" s="195" t="s">
        <v>282</v>
      </c>
      <c r="F193" s="226"/>
      <c r="G193" s="128" t="s">
        <v>145</v>
      </c>
      <c r="H193" s="96">
        <v>177595.67</v>
      </c>
      <c r="I193" s="102">
        <v>0</v>
      </c>
      <c r="J193" s="103">
        <v>177595.67</v>
      </c>
      <c r="K193" s="117" t="str">
        <f t="shared" si="4"/>
        <v>000040901004S1520240</v>
      </c>
      <c r="L193" s="106" t="s">
        <v>284</v>
      </c>
    </row>
    <row r="194" spans="1:12" s="84" customFormat="1" ht="12.75">
      <c r="A194" s="79" t="s">
        <v>146</v>
      </c>
      <c r="B194" s="78" t="s">
        <v>7</v>
      </c>
      <c r="C194" s="120" t="s">
        <v>76</v>
      </c>
      <c r="D194" s="124" t="s">
        <v>257</v>
      </c>
      <c r="E194" s="192" t="s">
        <v>282</v>
      </c>
      <c r="F194" s="227"/>
      <c r="G194" s="121" t="s">
        <v>147</v>
      </c>
      <c r="H194" s="80">
        <v>177595.67</v>
      </c>
      <c r="I194" s="81">
        <v>0</v>
      </c>
      <c r="J194" s="82">
        <f>IF(IF(H194="",0,H194)=0,0,(IF(H194&gt;0,IF(I194&gt;H194,0,H194-I194),IF(I194&gt;H194,H194-I194,0))))</f>
        <v>177595.67</v>
      </c>
      <c r="K194" s="117" t="str">
        <f t="shared" si="4"/>
        <v>000040901004S1520244</v>
      </c>
      <c r="L194" s="83" t="str">
        <f>C194&amp;D194&amp;E194&amp;F194&amp;G194</f>
        <v>000040901004S1520244</v>
      </c>
    </row>
    <row r="195" spans="1:12" s="84" customFormat="1" ht="12.75">
      <c r="A195" s="99"/>
      <c r="B195" s="100" t="s">
        <v>7</v>
      </c>
      <c r="C195" s="101" t="s">
        <v>76</v>
      </c>
      <c r="D195" s="123" t="s">
        <v>257</v>
      </c>
      <c r="E195" s="195" t="s">
        <v>286</v>
      </c>
      <c r="F195" s="226"/>
      <c r="G195" s="128" t="s">
        <v>76</v>
      </c>
      <c r="H195" s="96">
        <v>6710</v>
      </c>
      <c r="I195" s="102">
        <v>0</v>
      </c>
      <c r="J195" s="103">
        <v>6710</v>
      </c>
      <c r="K195" s="117" t="str">
        <f t="shared" si="4"/>
        <v>000040901004S1540000</v>
      </c>
      <c r="L195" s="106" t="s">
        <v>285</v>
      </c>
    </row>
    <row r="196" spans="1:12" s="84" customFormat="1" ht="22.5">
      <c r="A196" s="99" t="s">
        <v>141</v>
      </c>
      <c r="B196" s="100" t="s">
        <v>7</v>
      </c>
      <c r="C196" s="101" t="s">
        <v>76</v>
      </c>
      <c r="D196" s="123" t="s">
        <v>257</v>
      </c>
      <c r="E196" s="195" t="s">
        <v>286</v>
      </c>
      <c r="F196" s="226"/>
      <c r="G196" s="128" t="s">
        <v>7</v>
      </c>
      <c r="H196" s="96">
        <v>6710</v>
      </c>
      <c r="I196" s="102">
        <v>0</v>
      </c>
      <c r="J196" s="103">
        <v>6710</v>
      </c>
      <c r="K196" s="117" t="str">
        <f t="shared" si="4"/>
        <v>000040901004S1540200</v>
      </c>
      <c r="L196" s="106" t="s">
        <v>287</v>
      </c>
    </row>
    <row r="197" spans="1:12" s="84" customFormat="1" ht="33.75">
      <c r="A197" s="99" t="s">
        <v>143</v>
      </c>
      <c r="B197" s="100" t="s">
        <v>7</v>
      </c>
      <c r="C197" s="101" t="s">
        <v>76</v>
      </c>
      <c r="D197" s="123" t="s">
        <v>257</v>
      </c>
      <c r="E197" s="195" t="s">
        <v>286</v>
      </c>
      <c r="F197" s="226"/>
      <c r="G197" s="128" t="s">
        <v>145</v>
      </c>
      <c r="H197" s="96">
        <v>6710</v>
      </c>
      <c r="I197" s="102">
        <v>0</v>
      </c>
      <c r="J197" s="103">
        <v>6710</v>
      </c>
      <c r="K197" s="117" t="str">
        <f t="shared" si="4"/>
        <v>000040901004S1540240</v>
      </c>
      <c r="L197" s="106" t="s">
        <v>288</v>
      </c>
    </row>
    <row r="198" spans="1:12" s="84" customFormat="1" ht="12.75">
      <c r="A198" s="79" t="s">
        <v>146</v>
      </c>
      <c r="B198" s="78" t="s">
        <v>7</v>
      </c>
      <c r="C198" s="120" t="s">
        <v>76</v>
      </c>
      <c r="D198" s="124" t="s">
        <v>257</v>
      </c>
      <c r="E198" s="192" t="s">
        <v>286</v>
      </c>
      <c r="F198" s="227"/>
      <c r="G198" s="121" t="s">
        <v>147</v>
      </c>
      <c r="H198" s="80">
        <v>6710</v>
      </c>
      <c r="I198" s="81">
        <v>0</v>
      </c>
      <c r="J198" s="82">
        <f>IF(IF(H198="",0,H198)=0,0,(IF(H198&gt;0,IF(I198&gt;H198,0,H198-I198),IF(I198&gt;H198,H198-I198,0))))</f>
        <v>6710</v>
      </c>
      <c r="K198" s="117" t="str">
        <f t="shared" si="4"/>
        <v>000040901004S1540244</v>
      </c>
      <c r="L198" s="83" t="str">
        <f>C198&amp;D198&amp;E198&amp;F198&amp;G198</f>
        <v>000040901004S1540244</v>
      </c>
    </row>
    <row r="199" spans="1:12" s="84" customFormat="1" ht="12.75">
      <c r="A199" s="99" t="s">
        <v>289</v>
      </c>
      <c r="B199" s="100" t="s">
        <v>7</v>
      </c>
      <c r="C199" s="101" t="s">
        <v>76</v>
      </c>
      <c r="D199" s="123" t="s">
        <v>291</v>
      </c>
      <c r="E199" s="195" t="s">
        <v>101</v>
      </c>
      <c r="F199" s="226"/>
      <c r="G199" s="128" t="s">
        <v>76</v>
      </c>
      <c r="H199" s="96">
        <v>1525000</v>
      </c>
      <c r="I199" s="102">
        <v>169592.48</v>
      </c>
      <c r="J199" s="103">
        <v>1355407.52</v>
      </c>
      <c r="K199" s="117" t="str">
        <f t="shared" si="4"/>
        <v>00005000000000000000</v>
      </c>
      <c r="L199" s="106" t="s">
        <v>290</v>
      </c>
    </row>
    <row r="200" spans="1:12" s="84" customFormat="1" ht="12.75">
      <c r="A200" s="99" t="s">
        <v>292</v>
      </c>
      <c r="B200" s="100" t="s">
        <v>7</v>
      </c>
      <c r="C200" s="101" t="s">
        <v>76</v>
      </c>
      <c r="D200" s="123" t="s">
        <v>294</v>
      </c>
      <c r="E200" s="195" t="s">
        <v>101</v>
      </c>
      <c r="F200" s="226"/>
      <c r="G200" s="128" t="s">
        <v>76</v>
      </c>
      <c r="H200" s="96">
        <v>125000</v>
      </c>
      <c r="I200" s="102">
        <v>0</v>
      </c>
      <c r="J200" s="103">
        <v>125000</v>
      </c>
      <c r="K200" s="117" t="str">
        <f t="shared" si="4"/>
        <v>00005020000000000000</v>
      </c>
      <c r="L200" s="106" t="s">
        <v>293</v>
      </c>
    </row>
    <row r="201" spans="1:12" s="84" customFormat="1" ht="45">
      <c r="A201" s="99" t="s">
        <v>105</v>
      </c>
      <c r="B201" s="100" t="s">
        <v>7</v>
      </c>
      <c r="C201" s="101" t="s">
        <v>76</v>
      </c>
      <c r="D201" s="123" t="s">
        <v>294</v>
      </c>
      <c r="E201" s="195" t="s">
        <v>107</v>
      </c>
      <c r="F201" s="226"/>
      <c r="G201" s="128" t="s">
        <v>76</v>
      </c>
      <c r="H201" s="96">
        <v>125000</v>
      </c>
      <c r="I201" s="102">
        <v>0</v>
      </c>
      <c r="J201" s="103">
        <v>125000</v>
      </c>
      <c r="K201" s="117" t="str">
        <f aca="true" t="shared" si="5" ref="K201:K232">C201&amp;D201&amp;E201&amp;F201&amp;G201</f>
        <v>00005020100000000000</v>
      </c>
      <c r="L201" s="106" t="s">
        <v>295</v>
      </c>
    </row>
    <row r="202" spans="1:12" s="84" customFormat="1" ht="33.75">
      <c r="A202" s="99" t="s">
        <v>296</v>
      </c>
      <c r="B202" s="100" t="s">
        <v>7</v>
      </c>
      <c r="C202" s="101" t="s">
        <v>76</v>
      </c>
      <c r="D202" s="123" t="s">
        <v>294</v>
      </c>
      <c r="E202" s="195" t="s">
        <v>298</v>
      </c>
      <c r="F202" s="226"/>
      <c r="G202" s="128" t="s">
        <v>76</v>
      </c>
      <c r="H202" s="96">
        <v>125000</v>
      </c>
      <c r="I202" s="102">
        <v>0</v>
      </c>
      <c r="J202" s="103">
        <v>125000</v>
      </c>
      <c r="K202" s="117" t="str">
        <f t="shared" si="5"/>
        <v>00005020101440150000</v>
      </c>
      <c r="L202" s="106" t="s">
        <v>297</v>
      </c>
    </row>
    <row r="203" spans="1:12" s="84" customFormat="1" ht="22.5">
      <c r="A203" s="99" t="s">
        <v>141</v>
      </c>
      <c r="B203" s="100" t="s">
        <v>7</v>
      </c>
      <c r="C203" s="101" t="s">
        <v>76</v>
      </c>
      <c r="D203" s="123" t="s">
        <v>294</v>
      </c>
      <c r="E203" s="195" t="s">
        <v>298</v>
      </c>
      <c r="F203" s="226"/>
      <c r="G203" s="128" t="s">
        <v>7</v>
      </c>
      <c r="H203" s="96">
        <v>125000</v>
      </c>
      <c r="I203" s="102">
        <v>0</v>
      </c>
      <c r="J203" s="103">
        <v>125000</v>
      </c>
      <c r="K203" s="117" t="str">
        <f t="shared" si="5"/>
        <v>00005020101440150200</v>
      </c>
      <c r="L203" s="106" t="s">
        <v>299</v>
      </c>
    </row>
    <row r="204" spans="1:12" s="84" customFormat="1" ht="33.75">
      <c r="A204" s="99" t="s">
        <v>143</v>
      </c>
      <c r="B204" s="100" t="s">
        <v>7</v>
      </c>
      <c r="C204" s="101" t="s">
        <v>76</v>
      </c>
      <c r="D204" s="123" t="s">
        <v>294</v>
      </c>
      <c r="E204" s="195" t="s">
        <v>298</v>
      </c>
      <c r="F204" s="226"/>
      <c r="G204" s="128" t="s">
        <v>145</v>
      </c>
      <c r="H204" s="96">
        <v>125000</v>
      </c>
      <c r="I204" s="102">
        <v>0</v>
      </c>
      <c r="J204" s="103">
        <v>125000</v>
      </c>
      <c r="K204" s="117" t="str">
        <f t="shared" si="5"/>
        <v>00005020101440150240</v>
      </c>
      <c r="L204" s="106" t="s">
        <v>300</v>
      </c>
    </row>
    <row r="205" spans="1:12" s="84" customFormat="1" ht="12.75">
      <c r="A205" s="79" t="s">
        <v>146</v>
      </c>
      <c r="B205" s="78" t="s">
        <v>7</v>
      </c>
      <c r="C205" s="120" t="s">
        <v>76</v>
      </c>
      <c r="D205" s="124" t="s">
        <v>294</v>
      </c>
      <c r="E205" s="192" t="s">
        <v>298</v>
      </c>
      <c r="F205" s="227"/>
      <c r="G205" s="121" t="s">
        <v>147</v>
      </c>
      <c r="H205" s="80">
        <v>125000</v>
      </c>
      <c r="I205" s="81">
        <v>0</v>
      </c>
      <c r="J205" s="82">
        <f>IF(IF(H205="",0,H205)=0,0,(IF(H205&gt;0,IF(I205&gt;H205,0,H205-I205),IF(I205&gt;H205,H205-I205,0))))</f>
        <v>125000</v>
      </c>
      <c r="K205" s="117" t="str">
        <f t="shared" si="5"/>
        <v>00005020101440150244</v>
      </c>
      <c r="L205" s="83" t="str">
        <f>C205&amp;D205&amp;E205&amp;F205&amp;G205</f>
        <v>00005020101440150244</v>
      </c>
    </row>
    <row r="206" spans="1:12" s="84" customFormat="1" ht="12.75">
      <c r="A206" s="99" t="s">
        <v>301</v>
      </c>
      <c r="B206" s="100" t="s">
        <v>7</v>
      </c>
      <c r="C206" s="101" t="s">
        <v>76</v>
      </c>
      <c r="D206" s="123" t="s">
        <v>303</v>
      </c>
      <c r="E206" s="195" t="s">
        <v>101</v>
      </c>
      <c r="F206" s="226"/>
      <c r="G206" s="128" t="s">
        <v>76</v>
      </c>
      <c r="H206" s="96">
        <v>1400000</v>
      </c>
      <c r="I206" s="102">
        <v>169592.48</v>
      </c>
      <c r="J206" s="103">
        <v>1230407.52</v>
      </c>
      <c r="K206" s="117" t="str">
        <f t="shared" si="5"/>
        <v>00005030000000000000</v>
      </c>
      <c r="L206" s="106" t="s">
        <v>302</v>
      </c>
    </row>
    <row r="207" spans="1:12" s="84" customFormat="1" ht="45">
      <c r="A207" s="99" t="s">
        <v>105</v>
      </c>
      <c r="B207" s="100" t="s">
        <v>7</v>
      </c>
      <c r="C207" s="101" t="s">
        <v>76</v>
      </c>
      <c r="D207" s="123" t="s">
        <v>303</v>
      </c>
      <c r="E207" s="195" t="s">
        <v>107</v>
      </c>
      <c r="F207" s="226"/>
      <c r="G207" s="128" t="s">
        <v>76</v>
      </c>
      <c r="H207" s="96">
        <v>1400000</v>
      </c>
      <c r="I207" s="102">
        <v>169592.48</v>
      </c>
      <c r="J207" s="103">
        <v>1230407.52</v>
      </c>
      <c r="K207" s="117" t="str">
        <f t="shared" si="5"/>
        <v>00005030100000000000</v>
      </c>
      <c r="L207" s="106" t="s">
        <v>304</v>
      </c>
    </row>
    <row r="208" spans="1:12" s="84" customFormat="1" ht="22.5">
      <c r="A208" s="99" t="s">
        <v>305</v>
      </c>
      <c r="B208" s="100" t="s">
        <v>7</v>
      </c>
      <c r="C208" s="101" t="s">
        <v>76</v>
      </c>
      <c r="D208" s="123" t="s">
        <v>303</v>
      </c>
      <c r="E208" s="195" t="s">
        <v>307</v>
      </c>
      <c r="F208" s="226"/>
      <c r="G208" s="128" t="s">
        <v>76</v>
      </c>
      <c r="H208" s="96">
        <v>1000000</v>
      </c>
      <c r="I208" s="102">
        <v>169592.48</v>
      </c>
      <c r="J208" s="103">
        <v>830407.52</v>
      </c>
      <c r="K208" s="117" t="str">
        <f t="shared" si="5"/>
        <v>00005030100140010000</v>
      </c>
      <c r="L208" s="106" t="s">
        <v>306</v>
      </c>
    </row>
    <row r="209" spans="1:12" s="84" customFormat="1" ht="22.5">
      <c r="A209" s="99" t="s">
        <v>141</v>
      </c>
      <c r="B209" s="100" t="s">
        <v>7</v>
      </c>
      <c r="C209" s="101" t="s">
        <v>76</v>
      </c>
      <c r="D209" s="123" t="s">
        <v>303</v>
      </c>
      <c r="E209" s="195" t="s">
        <v>307</v>
      </c>
      <c r="F209" s="226"/>
      <c r="G209" s="128" t="s">
        <v>7</v>
      </c>
      <c r="H209" s="96">
        <v>1000000</v>
      </c>
      <c r="I209" s="102">
        <v>169592.48</v>
      </c>
      <c r="J209" s="103">
        <v>830407.52</v>
      </c>
      <c r="K209" s="117" t="str">
        <f t="shared" si="5"/>
        <v>00005030100140010200</v>
      </c>
      <c r="L209" s="106" t="s">
        <v>308</v>
      </c>
    </row>
    <row r="210" spans="1:12" s="84" customFormat="1" ht="33.75">
      <c r="A210" s="99" t="s">
        <v>143</v>
      </c>
      <c r="B210" s="100" t="s">
        <v>7</v>
      </c>
      <c r="C210" s="101" t="s">
        <v>76</v>
      </c>
      <c r="D210" s="123" t="s">
        <v>303</v>
      </c>
      <c r="E210" s="195" t="s">
        <v>307</v>
      </c>
      <c r="F210" s="226"/>
      <c r="G210" s="128" t="s">
        <v>145</v>
      </c>
      <c r="H210" s="96">
        <v>1000000</v>
      </c>
      <c r="I210" s="102">
        <v>169592.48</v>
      </c>
      <c r="J210" s="103">
        <v>830407.52</v>
      </c>
      <c r="K210" s="117" t="str">
        <f t="shared" si="5"/>
        <v>00005030100140010240</v>
      </c>
      <c r="L210" s="106" t="s">
        <v>309</v>
      </c>
    </row>
    <row r="211" spans="1:12" s="84" customFormat="1" ht="12.75">
      <c r="A211" s="79" t="s">
        <v>146</v>
      </c>
      <c r="B211" s="78" t="s">
        <v>7</v>
      </c>
      <c r="C211" s="120" t="s">
        <v>76</v>
      </c>
      <c r="D211" s="124" t="s">
        <v>303</v>
      </c>
      <c r="E211" s="192" t="s">
        <v>307</v>
      </c>
      <c r="F211" s="227"/>
      <c r="G211" s="121" t="s">
        <v>147</v>
      </c>
      <c r="H211" s="80">
        <v>50000</v>
      </c>
      <c r="I211" s="81">
        <v>0</v>
      </c>
      <c r="J211" s="82">
        <f>IF(IF(H211="",0,H211)=0,0,(IF(H211&gt;0,IF(I211&gt;H211,0,H211-I211),IF(I211&gt;H211,H211-I211,0))))</f>
        <v>50000</v>
      </c>
      <c r="K211" s="117" t="str">
        <f t="shared" si="5"/>
        <v>00005030100140010244</v>
      </c>
      <c r="L211" s="83" t="str">
        <f>C211&amp;D211&amp;E211&amp;F211&amp;G211</f>
        <v>00005030100140010244</v>
      </c>
    </row>
    <row r="212" spans="1:12" s="84" customFormat="1" ht="12.75">
      <c r="A212" s="79" t="s">
        <v>148</v>
      </c>
      <c r="B212" s="78" t="s">
        <v>7</v>
      </c>
      <c r="C212" s="120" t="s">
        <v>76</v>
      </c>
      <c r="D212" s="124" t="s">
        <v>303</v>
      </c>
      <c r="E212" s="192" t="s">
        <v>307</v>
      </c>
      <c r="F212" s="227"/>
      <c r="G212" s="121" t="s">
        <v>149</v>
      </c>
      <c r="H212" s="80">
        <v>950000</v>
      </c>
      <c r="I212" s="81">
        <v>169592.48</v>
      </c>
      <c r="J212" s="82">
        <f>IF(IF(H212="",0,H212)=0,0,(IF(H212&gt;0,IF(I212&gt;H212,0,H212-I212),IF(I212&gt;H212,H212-I212,0))))</f>
        <v>780407.52</v>
      </c>
      <c r="K212" s="117" t="str">
        <f t="shared" si="5"/>
        <v>00005030100140010247</v>
      </c>
      <c r="L212" s="83" t="str">
        <f>C212&amp;D212&amp;E212&amp;F212&amp;G212</f>
        <v>00005030100140010247</v>
      </c>
    </row>
    <row r="213" spans="1:12" s="84" customFormat="1" ht="22.5">
      <c r="A213" s="99" t="s">
        <v>310</v>
      </c>
      <c r="B213" s="100" t="s">
        <v>7</v>
      </c>
      <c r="C213" s="101" t="s">
        <v>76</v>
      </c>
      <c r="D213" s="123" t="s">
        <v>303</v>
      </c>
      <c r="E213" s="195" t="s">
        <v>312</v>
      </c>
      <c r="F213" s="226"/>
      <c r="G213" s="128" t="s">
        <v>76</v>
      </c>
      <c r="H213" s="96">
        <v>150000</v>
      </c>
      <c r="I213" s="102">
        <v>0</v>
      </c>
      <c r="J213" s="103">
        <v>150000</v>
      </c>
      <c r="K213" s="117" t="str">
        <f t="shared" si="5"/>
        <v>00005030100240020000</v>
      </c>
      <c r="L213" s="106" t="s">
        <v>311</v>
      </c>
    </row>
    <row r="214" spans="1:12" s="84" customFormat="1" ht="22.5">
      <c r="A214" s="99" t="s">
        <v>141</v>
      </c>
      <c r="B214" s="100" t="s">
        <v>7</v>
      </c>
      <c r="C214" s="101" t="s">
        <v>76</v>
      </c>
      <c r="D214" s="123" t="s">
        <v>303</v>
      </c>
      <c r="E214" s="195" t="s">
        <v>312</v>
      </c>
      <c r="F214" s="226"/>
      <c r="G214" s="128" t="s">
        <v>7</v>
      </c>
      <c r="H214" s="96">
        <v>150000</v>
      </c>
      <c r="I214" s="102">
        <v>0</v>
      </c>
      <c r="J214" s="103">
        <v>150000</v>
      </c>
      <c r="K214" s="117" t="str">
        <f t="shared" si="5"/>
        <v>00005030100240020200</v>
      </c>
      <c r="L214" s="106" t="s">
        <v>313</v>
      </c>
    </row>
    <row r="215" spans="1:12" s="84" customFormat="1" ht="33.75">
      <c r="A215" s="99" t="s">
        <v>143</v>
      </c>
      <c r="B215" s="100" t="s">
        <v>7</v>
      </c>
      <c r="C215" s="101" t="s">
        <v>76</v>
      </c>
      <c r="D215" s="123" t="s">
        <v>303</v>
      </c>
      <c r="E215" s="195" t="s">
        <v>312</v>
      </c>
      <c r="F215" s="226"/>
      <c r="G215" s="128" t="s">
        <v>145</v>
      </c>
      <c r="H215" s="96">
        <v>150000</v>
      </c>
      <c r="I215" s="102">
        <v>0</v>
      </c>
      <c r="J215" s="103">
        <v>150000</v>
      </c>
      <c r="K215" s="117" t="str">
        <f t="shared" si="5"/>
        <v>00005030100240020240</v>
      </c>
      <c r="L215" s="106" t="s">
        <v>314</v>
      </c>
    </row>
    <row r="216" spans="1:12" s="84" customFormat="1" ht="12.75">
      <c r="A216" s="79" t="s">
        <v>146</v>
      </c>
      <c r="B216" s="78" t="s">
        <v>7</v>
      </c>
      <c r="C216" s="120" t="s">
        <v>76</v>
      </c>
      <c r="D216" s="124" t="s">
        <v>303</v>
      </c>
      <c r="E216" s="192" t="s">
        <v>312</v>
      </c>
      <c r="F216" s="227"/>
      <c r="G216" s="121" t="s">
        <v>147</v>
      </c>
      <c r="H216" s="80">
        <v>150000</v>
      </c>
      <c r="I216" s="81">
        <v>0</v>
      </c>
      <c r="J216" s="82">
        <f>IF(IF(H216="",0,H216)=0,0,(IF(H216&gt;0,IF(I216&gt;H216,0,H216-I216),IF(I216&gt;H216,H216-I216,0))))</f>
        <v>150000</v>
      </c>
      <c r="K216" s="117" t="str">
        <f t="shared" si="5"/>
        <v>00005030100240020244</v>
      </c>
      <c r="L216" s="83" t="str">
        <f>C216&amp;D216&amp;E216&amp;F216&amp;G216</f>
        <v>00005030100240020244</v>
      </c>
    </row>
    <row r="217" spans="1:12" s="84" customFormat="1" ht="45">
      <c r="A217" s="99" t="s">
        <v>315</v>
      </c>
      <c r="B217" s="100" t="s">
        <v>7</v>
      </c>
      <c r="C217" s="101" t="s">
        <v>76</v>
      </c>
      <c r="D217" s="123" t="s">
        <v>303</v>
      </c>
      <c r="E217" s="195" t="s">
        <v>317</v>
      </c>
      <c r="F217" s="226"/>
      <c r="G217" s="128" t="s">
        <v>76</v>
      </c>
      <c r="H217" s="96">
        <v>200000</v>
      </c>
      <c r="I217" s="102">
        <v>0</v>
      </c>
      <c r="J217" s="103">
        <v>200000</v>
      </c>
      <c r="K217" s="117" t="str">
        <f t="shared" si="5"/>
        <v>00005030100340040000</v>
      </c>
      <c r="L217" s="106" t="s">
        <v>316</v>
      </c>
    </row>
    <row r="218" spans="1:12" s="84" customFormat="1" ht="22.5">
      <c r="A218" s="99" t="s">
        <v>141</v>
      </c>
      <c r="B218" s="100" t="s">
        <v>7</v>
      </c>
      <c r="C218" s="101" t="s">
        <v>76</v>
      </c>
      <c r="D218" s="123" t="s">
        <v>303</v>
      </c>
      <c r="E218" s="195" t="s">
        <v>317</v>
      </c>
      <c r="F218" s="226"/>
      <c r="G218" s="128" t="s">
        <v>7</v>
      </c>
      <c r="H218" s="96">
        <v>200000</v>
      </c>
      <c r="I218" s="102">
        <v>0</v>
      </c>
      <c r="J218" s="103">
        <v>200000</v>
      </c>
      <c r="K218" s="117" t="str">
        <f t="shared" si="5"/>
        <v>00005030100340040200</v>
      </c>
      <c r="L218" s="106" t="s">
        <v>318</v>
      </c>
    </row>
    <row r="219" spans="1:12" s="84" customFormat="1" ht="33.75">
      <c r="A219" s="99" t="s">
        <v>143</v>
      </c>
      <c r="B219" s="100" t="s">
        <v>7</v>
      </c>
      <c r="C219" s="101" t="s">
        <v>76</v>
      </c>
      <c r="D219" s="123" t="s">
        <v>303</v>
      </c>
      <c r="E219" s="195" t="s">
        <v>317</v>
      </c>
      <c r="F219" s="226"/>
      <c r="G219" s="128" t="s">
        <v>145</v>
      </c>
      <c r="H219" s="96">
        <v>200000</v>
      </c>
      <c r="I219" s="102">
        <v>0</v>
      </c>
      <c r="J219" s="103">
        <v>200000</v>
      </c>
      <c r="K219" s="117" t="str">
        <f t="shared" si="5"/>
        <v>00005030100340040240</v>
      </c>
      <c r="L219" s="106" t="s">
        <v>319</v>
      </c>
    </row>
    <row r="220" spans="1:12" s="84" customFormat="1" ht="12.75">
      <c r="A220" s="79" t="s">
        <v>146</v>
      </c>
      <c r="B220" s="78" t="s">
        <v>7</v>
      </c>
      <c r="C220" s="120" t="s">
        <v>76</v>
      </c>
      <c r="D220" s="124" t="s">
        <v>303</v>
      </c>
      <c r="E220" s="192" t="s">
        <v>317</v>
      </c>
      <c r="F220" s="227"/>
      <c r="G220" s="121" t="s">
        <v>147</v>
      </c>
      <c r="H220" s="80">
        <v>200000</v>
      </c>
      <c r="I220" s="81">
        <v>0</v>
      </c>
      <c r="J220" s="82">
        <f>IF(IF(H220="",0,H220)=0,0,(IF(H220&gt;0,IF(I220&gt;H220,0,H220-I220),IF(I220&gt;H220,H220-I220,0))))</f>
        <v>200000</v>
      </c>
      <c r="K220" s="117" t="str">
        <f t="shared" si="5"/>
        <v>00005030100340040244</v>
      </c>
      <c r="L220" s="83" t="str">
        <f>C220&amp;D220&amp;E220&amp;F220&amp;G220</f>
        <v>00005030100340040244</v>
      </c>
    </row>
    <row r="221" spans="1:12" s="84" customFormat="1" ht="22.5">
      <c r="A221" s="99" t="s">
        <v>320</v>
      </c>
      <c r="B221" s="100" t="s">
        <v>7</v>
      </c>
      <c r="C221" s="101" t="s">
        <v>76</v>
      </c>
      <c r="D221" s="123" t="s">
        <v>303</v>
      </c>
      <c r="E221" s="195" t="s">
        <v>322</v>
      </c>
      <c r="F221" s="226"/>
      <c r="G221" s="128" t="s">
        <v>76</v>
      </c>
      <c r="H221" s="96">
        <v>50000</v>
      </c>
      <c r="I221" s="102">
        <v>0</v>
      </c>
      <c r="J221" s="103">
        <v>50000</v>
      </c>
      <c r="K221" s="117" t="str">
        <f t="shared" si="5"/>
        <v>000050301010S2090000</v>
      </c>
      <c r="L221" s="106" t="s">
        <v>321</v>
      </c>
    </row>
    <row r="222" spans="1:12" s="84" customFormat="1" ht="22.5">
      <c r="A222" s="99" t="s">
        <v>141</v>
      </c>
      <c r="B222" s="100" t="s">
        <v>7</v>
      </c>
      <c r="C222" s="101" t="s">
        <v>76</v>
      </c>
      <c r="D222" s="123" t="s">
        <v>303</v>
      </c>
      <c r="E222" s="195" t="s">
        <v>322</v>
      </c>
      <c r="F222" s="226"/>
      <c r="G222" s="128" t="s">
        <v>7</v>
      </c>
      <c r="H222" s="96">
        <v>50000</v>
      </c>
      <c r="I222" s="102">
        <v>0</v>
      </c>
      <c r="J222" s="103">
        <v>50000</v>
      </c>
      <c r="K222" s="117" t="str">
        <f t="shared" si="5"/>
        <v>000050301010S2090200</v>
      </c>
      <c r="L222" s="106" t="s">
        <v>323</v>
      </c>
    </row>
    <row r="223" spans="1:12" s="84" customFormat="1" ht="33.75">
      <c r="A223" s="99" t="s">
        <v>143</v>
      </c>
      <c r="B223" s="100" t="s">
        <v>7</v>
      </c>
      <c r="C223" s="101" t="s">
        <v>76</v>
      </c>
      <c r="D223" s="123" t="s">
        <v>303</v>
      </c>
      <c r="E223" s="195" t="s">
        <v>322</v>
      </c>
      <c r="F223" s="226"/>
      <c r="G223" s="128" t="s">
        <v>145</v>
      </c>
      <c r="H223" s="96">
        <v>50000</v>
      </c>
      <c r="I223" s="102">
        <v>0</v>
      </c>
      <c r="J223" s="103">
        <v>50000</v>
      </c>
      <c r="K223" s="117" t="str">
        <f t="shared" si="5"/>
        <v>000050301010S2090240</v>
      </c>
      <c r="L223" s="106" t="s">
        <v>324</v>
      </c>
    </row>
    <row r="224" spans="1:12" s="84" customFormat="1" ht="12.75">
      <c r="A224" s="79" t="s">
        <v>146</v>
      </c>
      <c r="B224" s="78" t="s">
        <v>7</v>
      </c>
      <c r="C224" s="120" t="s">
        <v>76</v>
      </c>
      <c r="D224" s="124" t="s">
        <v>303</v>
      </c>
      <c r="E224" s="192" t="s">
        <v>322</v>
      </c>
      <c r="F224" s="227"/>
      <c r="G224" s="121" t="s">
        <v>147</v>
      </c>
      <c r="H224" s="80">
        <v>50000</v>
      </c>
      <c r="I224" s="81">
        <v>0</v>
      </c>
      <c r="J224" s="82">
        <f>IF(IF(H224="",0,H224)=0,0,(IF(H224&gt;0,IF(I224&gt;H224,0,H224-I224),IF(I224&gt;H224,H224-I224,0))))</f>
        <v>50000</v>
      </c>
      <c r="K224" s="117" t="str">
        <f t="shared" si="5"/>
        <v>000050301010S2090244</v>
      </c>
      <c r="L224" s="83" t="str">
        <f>C224&amp;D224&amp;E224&amp;F224&amp;G224</f>
        <v>000050301010S2090244</v>
      </c>
    </row>
    <row r="225" spans="1:12" s="84" customFormat="1" ht="12.75">
      <c r="A225" s="99" t="s">
        <v>325</v>
      </c>
      <c r="B225" s="100" t="s">
        <v>7</v>
      </c>
      <c r="C225" s="101" t="s">
        <v>76</v>
      </c>
      <c r="D225" s="123" t="s">
        <v>327</v>
      </c>
      <c r="E225" s="195" t="s">
        <v>101</v>
      </c>
      <c r="F225" s="226"/>
      <c r="G225" s="128" t="s">
        <v>76</v>
      </c>
      <c r="H225" s="96">
        <v>25000</v>
      </c>
      <c r="I225" s="102">
        <v>2100</v>
      </c>
      <c r="J225" s="103">
        <v>22900</v>
      </c>
      <c r="K225" s="117" t="str">
        <f t="shared" si="5"/>
        <v>00007000000000000000</v>
      </c>
      <c r="L225" s="106" t="s">
        <v>326</v>
      </c>
    </row>
    <row r="226" spans="1:12" s="84" customFormat="1" ht="22.5">
      <c r="A226" s="99" t="s">
        <v>328</v>
      </c>
      <c r="B226" s="100" t="s">
        <v>7</v>
      </c>
      <c r="C226" s="101" t="s">
        <v>76</v>
      </c>
      <c r="D226" s="123" t="s">
        <v>330</v>
      </c>
      <c r="E226" s="195" t="s">
        <v>101</v>
      </c>
      <c r="F226" s="226"/>
      <c r="G226" s="128" t="s">
        <v>76</v>
      </c>
      <c r="H226" s="96">
        <v>25000</v>
      </c>
      <c r="I226" s="102">
        <v>2100</v>
      </c>
      <c r="J226" s="103">
        <v>22900</v>
      </c>
      <c r="K226" s="117" t="str">
        <f t="shared" si="5"/>
        <v>00007050000000000000</v>
      </c>
      <c r="L226" s="106" t="s">
        <v>329</v>
      </c>
    </row>
    <row r="227" spans="1:12" s="84" customFormat="1" ht="45">
      <c r="A227" s="99" t="s">
        <v>105</v>
      </c>
      <c r="B227" s="100" t="s">
        <v>7</v>
      </c>
      <c r="C227" s="101" t="s">
        <v>76</v>
      </c>
      <c r="D227" s="123" t="s">
        <v>330</v>
      </c>
      <c r="E227" s="195" t="s">
        <v>107</v>
      </c>
      <c r="F227" s="226"/>
      <c r="G227" s="128" t="s">
        <v>76</v>
      </c>
      <c r="H227" s="96">
        <v>25000</v>
      </c>
      <c r="I227" s="102">
        <v>2100</v>
      </c>
      <c r="J227" s="103">
        <v>22900</v>
      </c>
      <c r="K227" s="117" t="str">
        <f t="shared" si="5"/>
        <v>00007050100000000000</v>
      </c>
      <c r="L227" s="106" t="s">
        <v>331</v>
      </c>
    </row>
    <row r="228" spans="1:12" s="84" customFormat="1" ht="56.25">
      <c r="A228" s="99" t="s">
        <v>108</v>
      </c>
      <c r="B228" s="100" t="s">
        <v>7</v>
      </c>
      <c r="C228" s="101" t="s">
        <v>76</v>
      </c>
      <c r="D228" s="123" t="s">
        <v>330</v>
      </c>
      <c r="E228" s="195" t="s">
        <v>110</v>
      </c>
      <c r="F228" s="226"/>
      <c r="G228" s="128" t="s">
        <v>76</v>
      </c>
      <c r="H228" s="96">
        <v>25000</v>
      </c>
      <c r="I228" s="102">
        <v>2100</v>
      </c>
      <c r="J228" s="103">
        <v>22900</v>
      </c>
      <c r="K228" s="117" t="str">
        <f t="shared" si="5"/>
        <v>00007050110000000000</v>
      </c>
      <c r="L228" s="106" t="s">
        <v>332</v>
      </c>
    </row>
    <row r="229" spans="1:12" s="84" customFormat="1" ht="56.25">
      <c r="A229" s="99" t="s">
        <v>333</v>
      </c>
      <c r="B229" s="100" t="s">
        <v>7</v>
      </c>
      <c r="C229" s="101" t="s">
        <v>76</v>
      </c>
      <c r="D229" s="123" t="s">
        <v>330</v>
      </c>
      <c r="E229" s="195" t="s">
        <v>335</v>
      </c>
      <c r="F229" s="226"/>
      <c r="G229" s="128" t="s">
        <v>76</v>
      </c>
      <c r="H229" s="96">
        <v>25000</v>
      </c>
      <c r="I229" s="102">
        <v>2100</v>
      </c>
      <c r="J229" s="103">
        <v>22900</v>
      </c>
      <c r="K229" s="117" t="str">
        <f t="shared" si="5"/>
        <v>00007050110240300000</v>
      </c>
      <c r="L229" s="106" t="s">
        <v>334</v>
      </c>
    </row>
    <row r="230" spans="1:12" s="84" customFormat="1" ht="22.5">
      <c r="A230" s="99" t="s">
        <v>141</v>
      </c>
      <c r="B230" s="100" t="s">
        <v>7</v>
      </c>
      <c r="C230" s="101" t="s">
        <v>76</v>
      </c>
      <c r="D230" s="123" t="s">
        <v>330</v>
      </c>
      <c r="E230" s="195" t="s">
        <v>335</v>
      </c>
      <c r="F230" s="226"/>
      <c r="G230" s="128" t="s">
        <v>7</v>
      </c>
      <c r="H230" s="96">
        <v>25000</v>
      </c>
      <c r="I230" s="102">
        <v>2100</v>
      </c>
      <c r="J230" s="103">
        <v>22900</v>
      </c>
      <c r="K230" s="117" t="str">
        <f t="shared" si="5"/>
        <v>00007050110240300200</v>
      </c>
      <c r="L230" s="106" t="s">
        <v>336</v>
      </c>
    </row>
    <row r="231" spans="1:12" s="84" customFormat="1" ht="33.75">
      <c r="A231" s="99" t="s">
        <v>143</v>
      </c>
      <c r="B231" s="100" t="s">
        <v>7</v>
      </c>
      <c r="C231" s="101" t="s">
        <v>76</v>
      </c>
      <c r="D231" s="123" t="s">
        <v>330</v>
      </c>
      <c r="E231" s="195" t="s">
        <v>335</v>
      </c>
      <c r="F231" s="226"/>
      <c r="G231" s="128" t="s">
        <v>145</v>
      </c>
      <c r="H231" s="96">
        <v>25000</v>
      </c>
      <c r="I231" s="102">
        <v>2100</v>
      </c>
      <c r="J231" s="103">
        <v>22900</v>
      </c>
      <c r="K231" s="117" t="str">
        <f t="shared" si="5"/>
        <v>00007050110240300240</v>
      </c>
      <c r="L231" s="106" t="s">
        <v>337</v>
      </c>
    </row>
    <row r="232" spans="1:12" s="84" customFormat="1" ht="12.75">
      <c r="A232" s="79" t="s">
        <v>146</v>
      </c>
      <c r="B232" s="78" t="s">
        <v>7</v>
      </c>
      <c r="C232" s="120" t="s">
        <v>76</v>
      </c>
      <c r="D232" s="124" t="s">
        <v>330</v>
      </c>
      <c r="E232" s="192" t="s">
        <v>335</v>
      </c>
      <c r="F232" s="227"/>
      <c r="G232" s="121" t="s">
        <v>147</v>
      </c>
      <c r="H232" s="80">
        <v>25000</v>
      </c>
      <c r="I232" s="81">
        <v>2100</v>
      </c>
      <c r="J232" s="82">
        <f>IF(IF(H232="",0,H232)=0,0,(IF(H232&gt;0,IF(I232&gt;H232,0,H232-I232),IF(I232&gt;H232,H232-I232,0))))</f>
        <v>22900</v>
      </c>
      <c r="K232" s="117" t="str">
        <f t="shared" si="5"/>
        <v>00007050110240300244</v>
      </c>
      <c r="L232" s="83" t="str">
        <f>C232&amp;D232&amp;E232&amp;F232&amp;G232</f>
        <v>00007050110240300244</v>
      </c>
    </row>
    <row r="233" spans="1:12" s="84" customFormat="1" ht="12.75">
      <c r="A233" s="99" t="s">
        <v>338</v>
      </c>
      <c r="B233" s="100" t="s">
        <v>7</v>
      </c>
      <c r="C233" s="101" t="s">
        <v>76</v>
      </c>
      <c r="D233" s="123" t="s">
        <v>340</v>
      </c>
      <c r="E233" s="195" t="s">
        <v>101</v>
      </c>
      <c r="F233" s="226"/>
      <c r="G233" s="128" t="s">
        <v>76</v>
      </c>
      <c r="H233" s="96">
        <v>1022.32</v>
      </c>
      <c r="I233" s="102">
        <v>0</v>
      </c>
      <c r="J233" s="103">
        <v>1022.32</v>
      </c>
      <c r="K233" s="117" t="str">
        <f aca="true" t="shared" si="6" ref="K233:K264">C233&amp;D233&amp;E233&amp;F233&amp;G233</f>
        <v>00008000000000000000</v>
      </c>
      <c r="L233" s="106" t="s">
        <v>339</v>
      </c>
    </row>
    <row r="234" spans="1:12" s="84" customFormat="1" ht="22.5">
      <c r="A234" s="99" t="s">
        <v>341</v>
      </c>
      <c r="B234" s="100" t="s">
        <v>7</v>
      </c>
      <c r="C234" s="101" t="s">
        <v>76</v>
      </c>
      <c r="D234" s="123" t="s">
        <v>343</v>
      </c>
      <c r="E234" s="195" t="s">
        <v>101</v>
      </c>
      <c r="F234" s="226"/>
      <c r="G234" s="128" t="s">
        <v>76</v>
      </c>
      <c r="H234" s="96">
        <v>1022.32</v>
      </c>
      <c r="I234" s="102">
        <v>0</v>
      </c>
      <c r="J234" s="103">
        <v>1022.32</v>
      </c>
      <c r="K234" s="117" t="str">
        <f t="shared" si="6"/>
        <v>00008040000000000000</v>
      </c>
      <c r="L234" s="106" t="s">
        <v>342</v>
      </c>
    </row>
    <row r="235" spans="1:12" s="84" customFormat="1" ht="45">
      <c r="A235" s="99" t="s">
        <v>105</v>
      </c>
      <c r="B235" s="100" t="s">
        <v>7</v>
      </c>
      <c r="C235" s="101" t="s">
        <v>76</v>
      </c>
      <c r="D235" s="123" t="s">
        <v>343</v>
      </c>
      <c r="E235" s="195" t="s">
        <v>107</v>
      </c>
      <c r="F235" s="226"/>
      <c r="G235" s="128" t="s">
        <v>76</v>
      </c>
      <c r="H235" s="96">
        <v>1022.32</v>
      </c>
      <c r="I235" s="102">
        <v>0</v>
      </c>
      <c r="J235" s="103">
        <v>1022.32</v>
      </c>
      <c r="K235" s="117" t="str">
        <f t="shared" si="6"/>
        <v>00008040100000000000</v>
      </c>
      <c r="L235" s="106" t="s">
        <v>344</v>
      </c>
    </row>
    <row r="236" spans="1:12" s="84" customFormat="1" ht="33.75">
      <c r="A236" s="99" t="s">
        <v>345</v>
      </c>
      <c r="B236" s="100" t="s">
        <v>7</v>
      </c>
      <c r="C236" s="101" t="s">
        <v>76</v>
      </c>
      <c r="D236" s="123" t="s">
        <v>343</v>
      </c>
      <c r="E236" s="195" t="s">
        <v>347</v>
      </c>
      <c r="F236" s="226"/>
      <c r="G236" s="128" t="s">
        <v>76</v>
      </c>
      <c r="H236" s="96">
        <v>1022.32</v>
      </c>
      <c r="I236" s="102">
        <v>0</v>
      </c>
      <c r="J236" s="103">
        <v>1022.32</v>
      </c>
      <c r="K236" s="117" t="str">
        <f t="shared" si="6"/>
        <v>00008040100740070000</v>
      </c>
      <c r="L236" s="106" t="s">
        <v>346</v>
      </c>
    </row>
    <row r="237" spans="1:12" s="84" customFormat="1" ht="22.5">
      <c r="A237" s="99" t="s">
        <v>141</v>
      </c>
      <c r="B237" s="100" t="s">
        <v>7</v>
      </c>
      <c r="C237" s="101" t="s">
        <v>76</v>
      </c>
      <c r="D237" s="123" t="s">
        <v>343</v>
      </c>
      <c r="E237" s="195" t="s">
        <v>347</v>
      </c>
      <c r="F237" s="226"/>
      <c r="G237" s="128" t="s">
        <v>7</v>
      </c>
      <c r="H237" s="96">
        <v>1022.32</v>
      </c>
      <c r="I237" s="102">
        <v>0</v>
      </c>
      <c r="J237" s="103">
        <v>1022.32</v>
      </c>
      <c r="K237" s="117" t="str">
        <f t="shared" si="6"/>
        <v>00008040100740070200</v>
      </c>
      <c r="L237" s="106" t="s">
        <v>348</v>
      </c>
    </row>
    <row r="238" spans="1:12" s="84" customFormat="1" ht="33.75">
      <c r="A238" s="99" t="s">
        <v>143</v>
      </c>
      <c r="B238" s="100" t="s">
        <v>7</v>
      </c>
      <c r="C238" s="101" t="s">
        <v>76</v>
      </c>
      <c r="D238" s="123" t="s">
        <v>343</v>
      </c>
      <c r="E238" s="195" t="s">
        <v>347</v>
      </c>
      <c r="F238" s="226"/>
      <c r="G238" s="128" t="s">
        <v>145</v>
      </c>
      <c r="H238" s="96">
        <v>1022.32</v>
      </c>
      <c r="I238" s="102">
        <v>0</v>
      </c>
      <c r="J238" s="103">
        <v>1022.32</v>
      </c>
      <c r="K238" s="117" t="str">
        <f t="shared" si="6"/>
        <v>00008040100740070240</v>
      </c>
      <c r="L238" s="106" t="s">
        <v>349</v>
      </c>
    </row>
    <row r="239" spans="1:12" s="84" customFormat="1" ht="12.75">
      <c r="A239" s="79" t="s">
        <v>146</v>
      </c>
      <c r="B239" s="78" t="s">
        <v>7</v>
      </c>
      <c r="C239" s="120" t="s">
        <v>76</v>
      </c>
      <c r="D239" s="124" t="s">
        <v>343</v>
      </c>
      <c r="E239" s="192" t="s">
        <v>347</v>
      </c>
      <c r="F239" s="227"/>
      <c r="G239" s="121" t="s">
        <v>147</v>
      </c>
      <c r="H239" s="80">
        <v>1022.32</v>
      </c>
      <c r="I239" s="81">
        <v>0</v>
      </c>
      <c r="J239" s="82">
        <f>IF(IF(H239="",0,H239)=0,0,(IF(H239&gt;0,IF(I239&gt;H239,0,H239-I239),IF(I239&gt;H239,H239-I239,0))))</f>
        <v>1022.32</v>
      </c>
      <c r="K239" s="117" t="str">
        <f t="shared" si="6"/>
        <v>00008040100740070244</v>
      </c>
      <c r="L239" s="83" t="str">
        <f>C239&amp;D239&amp;E239&amp;F239&amp;G239</f>
        <v>00008040100740070244</v>
      </c>
    </row>
    <row r="240" spans="1:12" s="84" customFormat="1" ht="12.75">
      <c r="A240" s="99" t="s">
        <v>350</v>
      </c>
      <c r="B240" s="100" t="s">
        <v>7</v>
      </c>
      <c r="C240" s="101" t="s">
        <v>76</v>
      </c>
      <c r="D240" s="123" t="s">
        <v>352</v>
      </c>
      <c r="E240" s="195" t="s">
        <v>101</v>
      </c>
      <c r="F240" s="226"/>
      <c r="G240" s="128" t="s">
        <v>76</v>
      </c>
      <c r="H240" s="96">
        <v>150868.68</v>
      </c>
      <c r="I240" s="102">
        <v>12572.39</v>
      </c>
      <c r="J240" s="103">
        <v>138296.29</v>
      </c>
      <c r="K240" s="117" t="str">
        <f t="shared" si="6"/>
        <v>00010000000000000000</v>
      </c>
      <c r="L240" s="106" t="s">
        <v>351</v>
      </c>
    </row>
    <row r="241" spans="1:12" s="84" customFormat="1" ht="12.75">
      <c r="A241" s="99" t="s">
        <v>353</v>
      </c>
      <c r="B241" s="100" t="s">
        <v>7</v>
      </c>
      <c r="C241" s="101" t="s">
        <v>76</v>
      </c>
      <c r="D241" s="123" t="s">
        <v>355</v>
      </c>
      <c r="E241" s="195" t="s">
        <v>101</v>
      </c>
      <c r="F241" s="226"/>
      <c r="G241" s="128" t="s">
        <v>76</v>
      </c>
      <c r="H241" s="96">
        <v>150868.68</v>
      </c>
      <c r="I241" s="102">
        <v>12572.39</v>
      </c>
      <c r="J241" s="103">
        <v>138296.29</v>
      </c>
      <c r="K241" s="117" t="str">
        <f t="shared" si="6"/>
        <v>00010010000000000000</v>
      </c>
      <c r="L241" s="106" t="s">
        <v>354</v>
      </c>
    </row>
    <row r="242" spans="1:12" s="84" customFormat="1" ht="12.75">
      <c r="A242" s="99" t="s">
        <v>184</v>
      </c>
      <c r="B242" s="100" t="s">
        <v>7</v>
      </c>
      <c r="C242" s="101" t="s">
        <v>76</v>
      </c>
      <c r="D242" s="123" t="s">
        <v>355</v>
      </c>
      <c r="E242" s="195" t="s">
        <v>186</v>
      </c>
      <c r="F242" s="226"/>
      <c r="G242" s="128" t="s">
        <v>76</v>
      </c>
      <c r="H242" s="96">
        <v>150868.68</v>
      </c>
      <c r="I242" s="102">
        <v>12572.39</v>
      </c>
      <c r="J242" s="103">
        <v>138296.29</v>
      </c>
      <c r="K242" s="117" t="str">
        <f t="shared" si="6"/>
        <v>00010011200000000000</v>
      </c>
      <c r="L242" s="106" t="s">
        <v>356</v>
      </c>
    </row>
    <row r="243" spans="1:12" s="84" customFormat="1" ht="22.5">
      <c r="A243" s="99" t="s">
        <v>357</v>
      </c>
      <c r="B243" s="100" t="s">
        <v>7</v>
      </c>
      <c r="C243" s="101" t="s">
        <v>76</v>
      </c>
      <c r="D243" s="123" t="s">
        <v>355</v>
      </c>
      <c r="E243" s="195" t="s">
        <v>359</v>
      </c>
      <c r="F243" s="226"/>
      <c r="G243" s="128" t="s">
        <v>76</v>
      </c>
      <c r="H243" s="96">
        <v>150868.68</v>
      </c>
      <c r="I243" s="102">
        <v>12572.39</v>
      </c>
      <c r="J243" s="103">
        <v>138296.29</v>
      </c>
      <c r="K243" s="117" t="str">
        <f t="shared" si="6"/>
        <v>00010011200040003000</v>
      </c>
      <c r="L243" s="106" t="s">
        <v>358</v>
      </c>
    </row>
    <row r="244" spans="1:12" s="84" customFormat="1" ht="22.5">
      <c r="A244" s="99" t="s">
        <v>360</v>
      </c>
      <c r="B244" s="100" t="s">
        <v>7</v>
      </c>
      <c r="C244" s="101" t="s">
        <v>76</v>
      </c>
      <c r="D244" s="123" t="s">
        <v>355</v>
      </c>
      <c r="E244" s="195" t="s">
        <v>359</v>
      </c>
      <c r="F244" s="226"/>
      <c r="G244" s="128" t="s">
        <v>362</v>
      </c>
      <c r="H244" s="96">
        <v>150868.68</v>
      </c>
      <c r="I244" s="102">
        <v>12572.39</v>
      </c>
      <c r="J244" s="103">
        <v>138296.29</v>
      </c>
      <c r="K244" s="117" t="str">
        <f t="shared" si="6"/>
        <v>00010011200040003300</v>
      </c>
      <c r="L244" s="106" t="s">
        <v>361</v>
      </c>
    </row>
    <row r="245" spans="1:12" s="84" customFormat="1" ht="22.5">
      <c r="A245" s="99" t="s">
        <v>363</v>
      </c>
      <c r="B245" s="100" t="s">
        <v>7</v>
      </c>
      <c r="C245" s="101" t="s">
        <v>76</v>
      </c>
      <c r="D245" s="123" t="s">
        <v>355</v>
      </c>
      <c r="E245" s="195" t="s">
        <v>359</v>
      </c>
      <c r="F245" s="226"/>
      <c r="G245" s="128" t="s">
        <v>365</v>
      </c>
      <c r="H245" s="96">
        <v>150868.68</v>
      </c>
      <c r="I245" s="102">
        <v>12572.39</v>
      </c>
      <c r="J245" s="103">
        <v>138296.29</v>
      </c>
      <c r="K245" s="117" t="str">
        <f t="shared" si="6"/>
        <v>00010011200040003310</v>
      </c>
      <c r="L245" s="106" t="s">
        <v>364</v>
      </c>
    </row>
    <row r="246" spans="1:12" s="84" customFormat="1" ht="12.75">
      <c r="A246" s="79" t="s">
        <v>366</v>
      </c>
      <c r="B246" s="78" t="s">
        <v>7</v>
      </c>
      <c r="C246" s="120" t="s">
        <v>76</v>
      </c>
      <c r="D246" s="124" t="s">
        <v>355</v>
      </c>
      <c r="E246" s="192" t="s">
        <v>359</v>
      </c>
      <c r="F246" s="227"/>
      <c r="G246" s="121" t="s">
        <v>367</v>
      </c>
      <c r="H246" s="80">
        <v>150868.68</v>
      </c>
      <c r="I246" s="81">
        <v>12572.39</v>
      </c>
      <c r="J246" s="82">
        <f>IF(IF(H246="",0,H246)=0,0,(IF(H246&gt;0,IF(I246&gt;H246,0,H246-I246),IF(I246&gt;H246,H246-I246,0))))</f>
        <v>138296.29</v>
      </c>
      <c r="K246" s="117" t="str">
        <f t="shared" si="6"/>
        <v>00010011200040003312</v>
      </c>
      <c r="L246" s="83" t="str">
        <f>C246&amp;D246&amp;E246&amp;F246&amp;G246</f>
        <v>00010011200040003312</v>
      </c>
    </row>
    <row r="247" spans="1:12" s="84" customFormat="1" ht="12.75">
      <c r="A247" s="99" t="s">
        <v>368</v>
      </c>
      <c r="B247" s="100" t="s">
        <v>7</v>
      </c>
      <c r="C247" s="101" t="s">
        <v>76</v>
      </c>
      <c r="D247" s="123" t="s">
        <v>370</v>
      </c>
      <c r="E247" s="195" t="s">
        <v>101</v>
      </c>
      <c r="F247" s="226"/>
      <c r="G247" s="128" t="s">
        <v>76</v>
      </c>
      <c r="H247" s="96">
        <v>101000</v>
      </c>
      <c r="I247" s="102">
        <v>0</v>
      </c>
      <c r="J247" s="103">
        <v>101000</v>
      </c>
      <c r="K247" s="117" t="str">
        <f t="shared" si="6"/>
        <v>00011000000000000000</v>
      </c>
      <c r="L247" s="106" t="s">
        <v>369</v>
      </c>
    </row>
    <row r="248" spans="1:12" s="84" customFormat="1" ht="12.75">
      <c r="A248" s="99" t="s">
        <v>371</v>
      </c>
      <c r="B248" s="100" t="s">
        <v>7</v>
      </c>
      <c r="C248" s="101" t="s">
        <v>76</v>
      </c>
      <c r="D248" s="123" t="s">
        <v>373</v>
      </c>
      <c r="E248" s="195" t="s">
        <v>101</v>
      </c>
      <c r="F248" s="226"/>
      <c r="G248" s="128" t="s">
        <v>76</v>
      </c>
      <c r="H248" s="96">
        <v>101000</v>
      </c>
      <c r="I248" s="102">
        <v>0</v>
      </c>
      <c r="J248" s="103">
        <v>101000</v>
      </c>
      <c r="K248" s="117" t="str">
        <f t="shared" si="6"/>
        <v>00011010000000000000</v>
      </c>
      <c r="L248" s="106" t="s">
        <v>372</v>
      </c>
    </row>
    <row r="249" spans="1:12" s="84" customFormat="1" ht="45">
      <c r="A249" s="99" t="s">
        <v>105</v>
      </c>
      <c r="B249" s="100" t="s">
        <v>7</v>
      </c>
      <c r="C249" s="101" t="s">
        <v>76</v>
      </c>
      <c r="D249" s="123" t="s">
        <v>373</v>
      </c>
      <c r="E249" s="195" t="s">
        <v>107</v>
      </c>
      <c r="F249" s="226"/>
      <c r="G249" s="128" t="s">
        <v>76</v>
      </c>
      <c r="H249" s="96">
        <v>101000</v>
      </c>
      <c r="I249" s="102">
        <v>0</v>
      </c>
      <c r="J249" s="103">
        <v>101000</v>
      </c>
      <c r="K249" s="117" t="str">
        <f t="shared" si="6"/>
        <v>00011010100000000000</v>
      </c>
      <c r="L249" s="106" t="s">
        <v>374</v>
      </c>
    </row>
    <row r="250" spans="1:12" s="84" customFormat="1" ht="33.75">
      <c r="A250" s="99" t="s">
        <v>345</v>
      </c>
      <c r="B250" s="100" t="s">
        <v>7</v>
      </c>
      <c r="C250" s="101" t="s">
        <v>76</v>
      </c>
      <c r="D250" s="123" t="s">
        <v>373</v>
      </c>
      <c r="E250" s="195" t="s">
        <v>347</v>
      </c>
      <c r="F250" s="226"/>
      <c r="G250" s="128" t="s">
        <v>76</v>
      </c>
      <c r="H250" s="96">
        <v>1000</v>
      </c>
      <c r="I250" s="102">
        <v>0</v>
      </c>
      <c r="J250" s="103">
        <v>1000</v>
      </c>
      <c r="K250" s="117" t="str">
        <f t="shared" si="6"/>
        <v>00011010100740070000</v>
      </c>
      <c r="L250" s="106" t="s">
        <v>375</v>
      </c>
    </row>
    <row r="251" spans="1:12" s="84" customFormat="1" ht="22.5">
      <c r="A251" s="99" t="s">
        <v>141</v>
      </c>
      <c r="B251" s="100" t="s">
        <v>7</v>
      </c>
      <c r="C251" s="101" t="s">
        <v>76</v>
      </c>
      <c r="D251" s="123" t="s">
        <v>373</v>
      </c>
      <c r="E251" s="195" t="s">
        <v>347</v>
      </c>
      <c r="F251" s="226"/>
      <c r="G251" s="128" t="s">
        <v>7</v>
      </c>
      <c r="H251" s="96">
        <v>1000</v>
      </c>
      <c r="I251" s="102">
        <v>0</v>
      </c>
      <c r="J251" s="103">
        <v>1000</v>
      </c>
      <c r="K251" s="117" t="str">
        <f t="shared" si="6"/>
        <v>00011010100740070200</v>
      </c>
      <c r="L251" s="106" t="s">
        <v>376</v>
      </c>
    </row>
    <row r="252" spans="1:12" s="84" customFormat="1" ht="33.75">
      <c r="A252" s="99" t="s">
        <v>143</v>
      </c>
      <c r="B252" s="100" t="s">
        <v>7</v>
      </c>
      <c r="C252" s="101" t="s">
        <v>76</v>
      </c>
      <c r="D252" s="123" t="s">
        <v>373</v>
      </c>
      <c r="E252" s="195" t="s">
        <v>347</v>
      </c>
      <c r="F252" s="226"/>
      <c r="G252" s="128" t="s">
        <v>145</v>
      </c>
      <c r="H252" s="96">
        <v>1000</v>
      </c>
      <c r="I252" s="102">
        <v>0</v>
      </c>
      <c r="J252" s="103">
        <v>1000</v>
      </c>
      <c r="K252" s="117" t="str">
        <f t="shared" si="6"/>
        <v>00011010100740070240</v>
      </c>
      <c r="L252" s="106" t="s">
        <v>377</v>
      </c>
    </row>
    <row r="253" spans="1:12" s="84" customFormat="1" ht="12.75">
      <c r="A253" s="79" t="s">
        <v>146</v>
      </c>
      <c r="B253" s="78" t="s">
        <v>7</v>
      </c>
      <c r="C253" s="120" t="s">
        <v>76</v>
      </c>
      <c r="D253" s="124" t="s">
        <v>373</v>
      </c>
      <c r="E253" s="192" t="s">
        <v>347</v>
      </c>
      <c r="F253" s="227"/>
      <c r="G253" s="121" t="s">
        <v>147</v>
      </c>
      <c r="H253" s="80">
        <v>1000</v>
      </c>
      <c r="I253" s="81">
        <v>0</v>
      </c>
      <c r="J253" s="82">
        <f>IF(IF(H253="",0,H253)=0,0,(IF(H253&gt;0,IF(I253&gt;H253,0,H253-I253),IF(I253&gt;H253,H253-I253,0))))</f>
        <v>1000</v>
      </c>
      <c r="K253" s="117" t="str">
        <f t="shared" si="6"/>
        <v>00011010100740070244</v>
      </c>
      <c r="L253" s="83" t="str">
        <f>C253&amp;D253&amp;E253&amp;F253&amp;G253</f>
        <v>00011010100740070244</v>
      </c>
    </row>
    <row r="254" spans="1:12" s="84" customFormat="1" ht="33.75">
      <c r="A254" s="99" t="s">
        <v>378</v>
      </c>
      <c r="B254" s="100" t="s">
        <v>7</v>
      </c>
      <c r="C254" s="101" t="s">
        <v>76</v>
      </c>
      <c r="D254" s="123" t="s">
        <v>373</v>
      </c>
      <c r="E254" s="195" t="s">
        <v>380</v>
      </c>
      <c r="F254" s="226"/>
      <c r="G254" s="128" t="s">
        <v>76</v>
      </c>
      <c r="H254" s="96">
        <v>100000</v>
      </c>
      <c r="I254" s="102">
        <v>0</v>
      </c>
      <c r="J254" s="103">
        <v>100000</v>
      </c>
      <c r="K254" s="117" t="str">
        <f t="shared" si="6"/>
        <v>000110101012S0030000</v>
      </c>
      <c r="L254" s="106" t="s">
        <v>379</v>
      </c>
    </row>
    <row r="255" spans="1:12" s="84" customFormat="1" ht="22.5">
      <c r="A255" s="99" t="s">
        <v>141</v>
      </c>
      <c r="B255" s="100" t="s">
        <v>7</v>
      </c>
      <c r="C255" s="101" t="s">
        <v>76</v>
      </c>
      <c r="D255" s="123" t="s">
        <v>373</v>
      </c>
      <c r="E255" s="195" t="s">
        <v>380</v>
      </c>
      <c r="F255" s="226"/>
      <c r="G255" s="128" t="s">
        <v>7</v>
      </c>
      <c r="H255" s="96">
        <v>100000</v>
      </c>
      <c r="I255" s="102">
        <v>0</v>
      </c>
      <c r="J255" s="103">
        <v>100000</v>
      </c>
      <c r="K255" s="117" t="str">
        <f t="shared" si="6"/>
        <v>000110101012S0030200</v>
      </c>
      <c r="L255" s="106" t="s">
        <v>381</v>
      </c>
    </row>
    <row r="256" spans="1:12" s="84" customFormat="1" ht="33.75">
      <c r="A256" s="99" t="s">
        <v>143</v>
      </c>
      <c r="B256" s="100" t="s">
        <v>7</v>
      </c>
      <c r="C256" s="101" t="s">
        <v>76</v>
      </c>
      <c r="D256" s="123" t="s">
        <v>373</v>
      </c>
      <c r="E256" s="195" t="s">
        <v>380</v>
      </c>
      <c r="F256" s="226"/>
      <c r="G256" s="128" t="s">
        <v>145</v>
      </c>
      <c r="H256" s="96">
        <v>100000</v>
      </c>
      <c r="I256" s="102">
        <v>0</v>
      </c>
      <c r="J256" s="103">
        <v>100000</v>
      </c>
      <c r="K256" s="117" t="str">
        <f t="shared" si="6"/>
        <v>000110101012S0030240</v>
      </c>
      <c r="L256" s="106" t="s">
        <v>382</v>
      </c>
    </row>
    <row r="257" spans="1:12" s="84" customFormat="1" ht="12.75">
      <c r="A257" s="79" t="s">
        <v>146</v>
      </c>
      <c r="B257" s="78" t="s">
        <v>7</v>
      </c>
      <c r="C257" s="120" t="s">
        <v>76</v>
      </c>
      <c r="D257" s="124" t="s">
        <v>373</v>
      </c>
      <c r="E257" s="192" t="s">
        <v>380</v>
      </c>
      <c r="F257" s="227"/>
      <c r="G257" s="121" t="s">
        <v>147</v>
      </c>
      <c r="H257" s="80">
        <v>100000</v>
      </c>
      <c r="I257" s="81">
        <v>0</v>
      </c>
      <c r="J257" s="82">
        <f>IF(IF(H257="",0,H257)=0,0,(IF(H257&gt;0,IF(I257&gt;H257,0,H257-I257),IF(I257&gt;H257,H257-I257,0))))</f>
        <v>100000</v>
      </c>
      <c r="K257" s="117" t="str">
        <f t="shared" si="6"/>
        <v>000110101012S0030244</v>
      </c>
      <c r="L257" s="83" t="str">
        <f>C257&amp;D257&amp;E257&amp;F257&amp;G257</f>
        <v>000110101012S0030244</v>
      </c>
    </row>
    <row r="258" spans="1:12" s="84" customFormat="1" ht="12.75">
      <c r="A258" s="99" t="s">
        <v>383</v>
      </c>
      <c r="B258" s="100" t="s">
        <v>7</v>
      </c>
      <c r="C258" s="101" t="s">
        <v>76</v>
      </c>
      <c r="D258" s="123" t="s">
        <v>385</v>
      </c>
      <c r="E258" s="195" t="s">
        <v>101</v>
      </c>
      <c r="F258" s="226"/>
      <c r="G258" s="128" t="s">
        <v>76</v>
      </c>
      <c r="H258" s="96">
        <v>2000</v>
      </c>
      <c r="I258" s="102">
        <v>0</v>
      </c>
      <c r="J258" s="103">
        <v>2000</v>
      </c>
      <c r="K258" s="117" t="str">
        <f t="shared" si="6"/>
        <v>00012000000000000000</v>
      </c>
      <c r="L258" s="106" t="s">
        <v>384</v>
      </c>
    </row>
    <row r="259" spans="1:12" s="84" customFormat="1" ht="12.75">
      <c r="A259" s="99" t="s">
        <v>386</v>
      </c>
      <c r="B259" s="100" t="s">
        <v>7</v>
      </c>
      <c r="C259" s="101" t="s">
        <v>76</v>
      </c>
      <c r="D259" s="123" t="s">
        <v>388</v>
      </c>
      <c r="E259" s="195" t="s">
        <v>101</v>
      </c>
      <c r="F259" s="226"/>
      <c r="G259" s="128" t="s">
        <v>76</v>
      </c>
      <c r="H259" s="96">
        <v>2000</v>
      </c>
      <c r="I259" s="102">
        <v>0</v>
      </c>
      <c r="J259" s="103">
        <v>2000</v>
      </c>
      <c r="K259" s="117" t="str">
        <f t="shared" si="6"/>
        <v>00012020000000000000</v>
      </c>
      <c r="L259" s="106" t="s">
        <v>387</v>
      </c>
    </row>
    <row r="260" spans="1:12" s="84" customFormat="1" ht="45">
      <c r="A260" s="99" t="s">
        <v>105</v>
      </c>
      <c r="B260" s="100" t="s">
        <v>7</v>
      </c>
      <c r="C260" s="101" t="s">
        <v>76</v>
      </c>
      <c r="D260" s="123" t="s">
        <v>388</v>
      </c>
      <c r="E260" s="195" t="s">
        <v>107</v>
      </c>
      <c r="F260" s="226"/>
      <c r="G260" s="128" t="s">
        <v>76</v>
      </c>
      <c r="H260" s="96">
        <v>2000</v>
      </c>
      <c r="I260" s="102">
        <v>0</v>
      </c>
      <c r="J260" s="103">
        <v>2000</v>
      </c>
      <c r="K260" s="117" t="str">
        <f t="shared" si="6"/>
        <v>00012020100000000000</v>
      </c>
      <c r="L260" s="106" t="s">
        <v>389</v>
      </c>
    </row>
    <row r="261" spans="1:12" s="84" customFormat="1" ht="45">
      <c r="A261" s="99" t="s">
        <v>390</v>
      </c>
      <c r="B261" s="100" t="s">
        <v>7</v>
      </c>
      <c r="C261" s="101" t="s">
        <v>76</v>
      </c>
      <c r="D261" s="123" t="s">
        <v>388</v>
      </c>
      <c r="E261" s="195" t="s">
        <v>392</v>
      </c>
      <c r="F261" s="226"/>
      <c r="G261" s="128" t="s">
        <v>76</v>
      </c>
      <c r="H261" s="96">
        <v>2000</v>
      </c>
      <c r="I261" s="102">
        <v>0</v>
      </c>
      <c r="J261" s="103">
        <v>2000</v>
      </c>
      <c r="K261" s="117" t="str">
        <f t="shared" si="6"/>
        <v>00012020101140080000</v>
      </c>
      <c r="L261" s="106" t="s">
        <v>391</v>
      </c>
    </row>
    <row r="262" spans="1:12" s="84" customFormat="1" ht="22.5">
      <c r="A262" s="99" t="s">
        <v>141</v>
      </c>
      <c r="B262" s="100" t="s">
        <v>7</v>
      </c>
      <c r="C262" s="101" t="s">
        <v>76</v>
      </c>
      <c r="D262" s="123" t="s">
        <v>388</v>
      </c>
      <c r="E262" s="195" t="s">
        <v>392</v>
      </c>
      <c r="F262" s="226"/>
      <c r="G262" s="128" t="s">
        <v>7</v>
      </c>
      <c r="H262" s="96">
        <v>2000</v>
      </c>
      <c r="I262" s="102">
        <v>0</v>
      </c>
      <c r="J262" s="103">
        <v>2000</v>
      </c>
      <c r="K262" s="117" t="str">
        <f t="shared" si="6"/>
        <v>00012020101140080200</v>
      </c>
      <c r="L262" s="106" t="s">
        <v>393</v>
      </c>
    </row>
    <row r="263" spans="1:12" s="84" customFormat="1" ht="33.75">
      <c r="A263" s="99" t="s">
        <v>143</v>
      </c>
      <c r="B263" s="100" t="s">
        <v>7</v>
      </c>
      <c r="C263" s="101" t="s">
        <v>76</v>
      </c>
      <c r="D263" s="123" t="s">
        <v>388</v>
      </c>
      <c r="E263" s="195" t="s">
        <v>392</v>
      </c>
      <c r="F263" s="226"/>
      <c r="G263" s="128" t="s">
        <v>145</v>
      </c>
      <c r="H263" s="96">
        <v>2000</v>
      </c>
      <c r="I263" s="102">
        <v>0</v>
      </c>
      <c r="J263" s="103">
        <v>2000</v>
      </c>
      <c r="K263" s="117" t="str">
        <f t="shared" si="6"/>
        <v>00012020101140080240</v>
      </c>
      <c r="L263" s="106" t="s">
        <v>394</v>
      </c>
    </row>
    <row r="264" spans="1:12" s="84" customFormat="1" ht="12.75">
      <c r="A264" s="79" t="s">
        <v>146</v>
      </c>
      <c r="B264" s="78" t="s">
        <v>7</v>
      </c>
      <c r="C264" s="120" t="s">
        <v>76</v>
      </c>
      <c r="D264" s="124" t="s">
        <v>388</v>
      </c>
      <c r="E264" s="192" t="s">
        <v>392</v>
      </c>
      <c r="F264" s="227"/>
      <c r="G264" s="121" t="s">
        <v>147</v>
      </c>
      <c r="H264" s="80">
        <v>2000</v>
      </c>
      <c r="I264" s="81">
        <v>0</v>
      </c>
      <c r="J264" s="82">
        <f>IF(IF(H264="",0,H264)=0,0,(IF(H264&gt;0,IF(I264&gt;H264,0,H264-I264),IF(I264&gt;H264,H264-I264,0))))</f>
        <v>2000</v>
      </c>
      <c r="K264" s="117" t="str">
        <f t="shared" si="6"/>
        <v>00012020101140080244</v>
      </c>
      <c r="L264" s="83" t="str">
        <f>C264&amp;D264&amp;E264&amp;F264&amp;G264</f>
        <v>00012020101140080244</v>
      </c>
    </row>
    <row r="265" spans="1:11" ht="5.25" customHeight="1" hidden="1" thickBot="1">
      <c r="A265" s="18"/>
      <c r="B265" s="30"/>
      <c r="C265" s="31"/>
      <c r="D265" s="31"/>
      <c r="E265" s="31"/>
      <c r="F265" s="31"/>
      <c r="G265" s="31"/>
      <c r="H265" s="47"/>
      <c r="I265" s="48"/>
      <c r="J265" s="53"/>
      <c r="K265" s="115"/>
    </row>
    <row r="266" spans="1:11" ht="13.5" thickBot="1">
      <c r="A266" s="26"/>
      <c r="B266" s="26"/>
      <c r="C266" s="22"/>
      <c r="D266" s="22"/>
      <c r="E266" s="22"/>
      <c r="F266" s="22"/>
      <c r="G266" s="22"/>
      <c r="H266" s="46"/>
      <c r="I266" s="46"/>
      <c r="J266" s="46"/>
      <c r="K266" s="46"/>
    </row>
    <row r="267" spans="1:10" ht="28.5" customHeight="1" thickBot="1">
      <c r="A267" s="41" t="s">
        <v>18</v>
      </c>
      <c r="B267" s="42">
        <v>450</v>
      </c>
      <c r="C267" s="204" t="s">
        <v>17</v>
      </c>
      <c r="D267" s="205"/>
      <c r="E267" s="205"/>
      <c r="F267" s="205"/>
      <c r="G267" s="206"/>
      <c r="H267" s="54">
        <f>0-H275</f>
        <v>0</v>
      </c>
      <c r="I267" s="54">
        <f>I15-I71</f>
        <v>-187898.97</v>
      </c>
      <c r="J267" s="92" t="s">
        <v>17</v>
      </c>
    </row>
    <row r="268" spans="1:10" ht="12.75">
      <c r="A268" s="26"/>
      <c r="B268" s="29"/>
      <c r="C268" s="22"/>
      <c r="D268" s="22"/>
      <c r="E268" s="22"/>
      <c r="F268" s="22"/>
      <c r="G268" s="22"/>
      <c r="H268" s="22"/>
      <c r="I268" s="22"/>
      <c r="J268" s="22"/>
    </row>
    <row r="269" spans="1:11" ht="15">
      <c r="A269" s="176" t="s">
        <v>31</v>
      </c>
      <c r="B269" s="176"/>
      <c r="C269" s="176"/>
      <c r="D269" s="176"/>
      <c r="E269" s="176"/>
      <c r="F269" s="176"/>
      <c r="G269" s="176"/>
      <c r="H269" s="176"/>
      <c r="I269" s="176"/>
      <c r="J269" s="176"/>
      <c r="K269" s="112"/>
    </row>
    <row r="270" spans="1:11" ht="12.75">
      <c r="A270" s="8"/>
      <c r="B270" s="25"/>
      <c r="C270" s="9"/>
      <c r="D270" s="9"/>
      <c r="E270" s="9"/>
      <c r="F270" s="9"/>
      <c r="G270" s="9"/>
      <c r="H270" s="10"/>
      <c r="I270" s="10"/>
      <c r="J270" s="40" t="s">
        <v>27</v>
      </c>
      <c r="K270" s="40"/>
    </row>
    <row r="271" spans="1:11" ht="16.5" customHeight="1">
      <c r="A271" s="180" t="s">
        <v>38</v>
      </c>
      <c r="B271" s="180" t="s">
        <v>39</v>
      </c>
      <c r="C271" s="183" t="s">
        <v>44</v>
      </c>
      <c r="D271" s="184"/>
      <c r="E271" s="184"/>
      <c r="F271" s="184"/>
      <c r="G271" s="185"/>
      <c r="H271" s="180" t="s">
        <v>41</v>
      </c>
      <c r="I271" s="180" t="s">
        <v>23</v>
      </c>
      <c r="J271" s="180" t="s">
        <v>42</v>
      </c>
      <c r="K271" s="113"/>
    </row>
    <row r="272" spans="1:11" ht="16.5" customHeight="1">
      <c r="A272" s="181"/>
      <c r="B272" s="181"/>
      <c r="C272" s="186"/>
      <c r="D272" s="187"/>
      <c r="E272" s="187"/>
      <c r="F272" s="187"/>
      <c r="G272" s="188"/>
      <c r="H272" s="181"/>
      <c r="I272" s="181"/>
      <c r="J272" s="181"/>
      <c r="K272" s="113"/>
    </row>
    <row r="273" spans="1:11" ht="16.5" customHeight="1">
      <c r="A273" s="182"/>
      <c r="B273" s="182"/>
      <c r="C273" s="189"/>
      <c r="D273" s="190"/>
      <c r="E273" s="190"/>
      <c r="F273" s="190"/>
      <c r="G273" s="191"/>
      <c r="H273" s="182"/>
      <c r="I273" s="182"/>
      <c r="J273" s="182"/>
      <c r="K273" s="113"/>
    </row>
    <row r="274" spans="1:11" ht="13.5" thickBot="1">
      <c r="A274" s="70">
        <v>1</v>
      </c>
      <c r="B274" s="12">
        <v>2</v>
      </c>
      <c r="C274" s="164">
        <v>3</v>
      </c>
      <c r="D274" s="165"/>
      <c r="E274" s="165"/>
      <c r="F274" s="165"/>
      <c r="G274" s="166"/>
      <c r="H274" s="13" t="s">
        <v>2</v>
      </c>
      <c r="I274" s="13" t="s">
        <v>25</v>
      </c>
      <c r="J274" s="13" t="s">
        <v>26</v>
      </c>
      <c r="K274" s="114"/>
    </row>
    <row r="275" spans="1:10" ht="12.75" customHeight="1">
      <c r="A275" s="74" t="s">
        <v>32</v>
      </c>
      <c r="B275" s="38" t="s">
        <v>8</v>
      </c>
      <c r="C275" s="167" t="s">
        <v>17</v>
      </c>
      <c r="D275" s="168"/>
      <c r="E275" s="168"/>
      <c r="F275" s="168"/>
      <c r="G275" s="169"/>
      <c r="H275" s="66">
        <f>H277+H282+H287</f>
        <v>0</v>
      </c>
      <c r="I275" s="66">
        <f>I277+I282+I287</f>
        <v>187898.97</v>
      </c>
      <c r="J275" s="127">
        <f>J277+J282+J287</f>
        <v>0</v>
      </c>
    </row>
    <row r="276" spans="1:10" ht="12.75" customHeight="1">
      <c r="A276" s="75" t="s">
        <v>11</v>
      </c>
      <c r="B276" s="39"/>
      <c r="C276" s="170"/>
      <c r="D276" s="171"/>
      <c r="E276" s="171"/>
      <c r="F276" s="171"/>
      <c r="G276" s="172"/>
      <c r="H276" s="43"/>
      <c r="I276" s="44"/>
      <c r="J276" s="45"/>
    </row>
    <row r="277" spans="1:10" ht="12.75" customHeight="1">
      <c r="A277" s="74" t="s">
        <v>33</v>
      </c>
      <c r="B277" s="49" t="s">
        <v>12</v>
      </c>
      <c r="C277" s="173" t="s">
        <v>17</v>
      </c>
      <c r="D277" s="174"/>
      <c r="E277" s="174"/>
      <c r="F277" s="174"/>
      <c r="G277" s="175"/>
      <c r="H277" s="52">
        <v>0</v>
      </c>
      <c r="I277" s="52">
        <v>0</v>
      </c>
      <c r="J277" s="89">
        <v>0</v>
      </c>
    </row>
    <row r="278" spans="1:10" ht="12.75" customHeight="1">
      <c r="A278" s="75" t="s">
        <v>10</v>
      </c>
      <c r="B278" s="50"/>
      <c r="C278" s="208"/>
      <c r="D278" s="209"/>
      <c r="E278" s="209"/>
      <c r="F278" s="209"/>
      <c r="G278" s="210"/>
      <c r="H278" s="62"/>
      <c r="I278" s="63"/>
      <c r="J278" s="64"/>
    </row>
    <row r="279" spans="1:12" ht="12.75" hidden="1">
      <c r="A279" s="130"/>
      <c r="B279" s="131" t="s">
        <v>12</v>
      </c>
      <c r="C279" s="132"/>
      <c r="D279" s="219"/>
      <c r="E279" s="220"/>
      <c r="F279" s="220"/>
      <c r="G279" s="221"/>
      <c r="H279" s="133"/>
      <c r="I279" s="134"/>
      <c r="J279" s="135"/>
      <c r="K279" s="136">
        <f>C279&amp;D279&amp;G279</f>
      </c>
      <c r="L279" s="137"/>
    </row>
    <row r="280" spans="1:12" s="84" customFormat="1" ht="12.75">
      <c r="A280" s="138"/>
      <c r="B280" s="139" t="s">
        <v>12</v>
      </c>
      <c r="C280" s="140"/>
      <c r="D280" s="222"/>
      <c r="E280" s="222"/>
      <c r="F280" s="222"/>
      <c r="G280" s="223"/>
      <c r="H280" s="141"/>
      <c r="I280" s="142"/>
      <c r="J280" s="143">
        <f>IF(IF(H280="",0,H280)=0,0,(IF(H280&gt;0,IF(I280&gt;H280,0,H280-I280),IF(I280&gt;H280,H280-I280,0))))</f>
        <v>0</v>
      </c>
      <c r="K280" s="144">
        <f>C280&amp;D280&amp;G280</f>
      </c>
      <c r="L280" s="145">
        <f>C280&amp;D280&amp;G280</f>
      </c>
    </row>
    <row r="281" spans="1:11" ht="12.75" customHeight="1" hidden="1">
      <c r="A281" s="76"/>
      <c r="B281" s="17"/>
      <c r="C281" s="14"/>
      <c r="D281" s="14"/>
      <c r="E281" s="14"/>
      <c r="F281" s="14"/>
      <c r="G281" s="14"/>
      <c r="H281" s="34"/>
      <c r="I281" s="35"/>
      <c r="J281" s="55"/>
      <c r="K281" s="116"/>
    </row>
    <row r="282" spans="1:10" ht="12.75" customHeight="1">
      <c r="A282" s="74" t="s">
        <v>34</v>
      </c>
      <c r="B282" s="50" t="s">
        <v>13</v>
      </c>
      <c r="C282" s="208" t="s">
        <v>17</v>
      </c>
      <c r="D282" s="209"/>
      <c r="E282" s="209"/>
      <c r="F282" s="209"/>
      <c r="G282" s="210"/>
      <c r="H282" s="52">
        <v>0</v>
      </c>
      <c r="I282" s="52">
        <v>0</v>
      </c>
      <c r="J282" s="90">
        <v>0</v>
      </c>
    </row>
    <row r="283" spans="1:10" ht="12.75" customHeight="1">
      <c r="A283" s="75" t="s">
        <v>10</v>
      </c>
      <c r="B283" s="50"/>
      <c r="C283" s="208"/>
      <c r="D283" s="209"/>
      <c r="E283" s="209"/>
      <c r="F283" s="209"/>
      <c r="G283" s="210"/>
      <c r="H283" s="62"/>
      <c r="I283" s="63"/>
      <c r="J283" s="64"/>
    </row>
    <row r="284" spans="1:12" ht="12.75" customHeight="1" hidden="1">
      <c r="A284" s="130"/>
      <c r="B284" s="131" t="s">
        <v>13</v>
      </c>
      <c r="C284" s="132"/>
      <c r="D284" s="219"/>
      <c r="E284" s="220"/>
      <c r="F284" s="220"/>
      <c r="G284" s="221"/>
      <c r="H284" s="133"/>
      <c r="I284" s="134"/>
      <c r="J284" s="135"/>
      <c r="K284" s="136">
        <f>C284&amp;D284&amp;G284</f>
      </c>
      <c r="L284" s="137"/>
    </row>
    <row r="285" spans="1:12" s="84" customFormat="1" ht="12.75">
      <c r="A285" s="138"/>
      <c r="B285" s="139" t="s">
        <v>13</v>
      </c>
      <c r="C285" s="140"/>
      <c r="D285" s="222"/>
      <c r="E285" s="222"/>
      <c r="F285" s="222"/>
      <c r="G285" s="223"/>
      <c r="H285" s="141"/>
      <c r="I285" s="142"/>
      <c r="J285" s="143">
        <f>IF(IF(H285="",0,H285)=0,0,(IF(H285&gt;0,IF(I285&gt;H285,0,H285-I285),IF(I285&gt;H285,H285-I285,0))))</f>
        <v>0</v>
      </c>
      <c r="K285" s="144">
        <f>C285&amp;D285&amp;G285</f>
      </c>
      <c r="L285" s="145">
        <f>C285&amp;D285&amp;G285</f>
      </c>
    </row>
    <row r="286" spans="1:11" ht="12.75" customHeight="1" hidden="1">
      <c r="A286" s="76"/>
      <c r="B286" s="16"/>
      <c r="C286" s="14"/>
      <c r="D286" s="14"/>
      <c r="E286" s="14"/>
      <c r="F286" s="14"/>
      <c r="G286" s="14"/>
      <c r="H286" s="34"/>
      <c r="I286" s="35"/>
      <c r="J286" s="55"/>
      <c r="K286" s="116"/>
    </row>
    <row r="287" spans="1:10" ht="12.75" customHeight="1">
      <c r="A287" s="74" t="s">
        <v>16</v>
      </c>
      <c r="B287" s="50" t="s">
        <v>9</v>
      </c>
      <c r="C287" s="213" t="s">
        <v>51</v>
      </c>
      <c r="D287" s="214"/>
      <c r="E287" s="214"/>
      <c r="F287" s="214"/>
      <c r="G287" s="215"/>
      <c r="H287" s="52">
        <v>0</v>
      </c>
      <c r="I287" s="52">
        <v>187898.97</v>
      </c>
      <c r="J287" s="91">
        <f>IF(IF(H287="",0,H287)=0,0,(IF(H287&gt;0,IF(I287&gt;H287,0,H287-I287),IF(I287&gt;H287,H287-I287,0))))</f>
        <v>0</v>
      </c>
    </row>
    <row r="288" spans="1:10" ht="22.5">
      <c r="A288" s="74" t="s">
        <v>52</v>
      </c>
      <c r="B288" s="50" t="s">
        <v>9</v>
      </c>
      <c r="C288" s="213" t="s">
        <v>53</v>
      </c>
      <c r="D288" s="214"/>
      <c r="E288" s="214"/>
      <c r="F288" s="214"/>
      <c r="G288" s="215"/>
      <c r="H288" s="52">
        <v>0</v>
      </c>
      <c r="I288" s="52">
        <v>187898.97</v>
      </c>
      <c r="J288" s="91">
        <f>IF(IF(H288="",0,H288)=0,0,(IF(H288&gt;0,IF(I288&gt;H288,0,H288-I288),IF(I288&gt;H288,H288-I288,0))))</f>
        <v>0</v>
      </c>
    </row>
    <row r="289" spans="1:10" ht="35.25" customHeight="1">
      <c r="A289" s="74" t="s">
        <v>55</v>
      </c>
      <c r="B289" s="50" t="s">
        <v>9</v>
      </c>
      <c r="C289" s="213" t="s">
        <v>54</v>
      </c>
      <c r="D289" s="214"/>
      <c r="E289" s="214"/>
      <c r="F289" s="214"/>
      <c r="G289" s="215"/>
      <c r="H289" s="52">
        <v>0</v>
      </c>
      <c r="I289" s="52">
        <v>0</v>
      </c>
      <c r="J289" s="91">
        <f>IF(IF(H289="",0,H289)=0,0,(IF(H289&gt;0,IF(I289&gt;H289,0,H289-I289),IF(I289&gt;H289,H289-I289,0))))</f>
        <v>0</v>
      </c>
    </row>
    <row r="290" spans="1:12" ht="12.75">
      <c r="A290" s="108" t="s">
        <v>89</v>
      </c>
      <c r="B290" s="109" t="s">
        <v>14</v>
      </c>
      <c r="C290" s="107" t="s">
        <v>76</v>
      </c>
      <c r="D290" s="216" t="s">
        <v>87</v>
      </c>
      <c r="E290" s="217"/>
      <c r="F290" s="217"/>
      <c r="G290" s="218"/>
      <c r="H290" s="96">
        <v>-12902927</v>
      </c>
      <c r="I290" s="96">
        <v>-213699.35</v>
      </c>
      <c r="J290" s="111" t="s">
        <v>56</v>
      </c>
      <c r="K290" s="106" t="str">
        <f aca="true" t="shared" si="7" ref="K290:K297">C290&amp;D290&amp;G290</f>
        <v>00001050000000000500</v>
      </c>
      <c r="L290" s="106" t="s">
        <v>88</v>
      </c>
    </row>
    <row r="291" spans="1:12" ht="12.75">
      <c r="A291" s="108" t="s">
        <v>92</v>
      </c>
      <c r="B291" s="109" t="s">
        <v>14</v>
      </c>
      <c r="C291" s="107" t="s">
        <v>76</v>
      </c>
      <c r="D291" s="216" t="s">
        <v>90</v>
      </c>
      <c r="E291" s="217"/>
      <c r="F291" s="217"/>
      <c r="G291" s="218"/>
      <c r="H291" s="96">
        <v>-12902927</v>
      </c>
      <c r="I291" s="96">
        <v>-213699.35</v>
      </c>
      <c r="J291" s="111" t="s">
        <v>56</v>
      </c>
      <c r="K291" s="106" t="str">
        <f t="shared" si="7"/>
        <v>00001050200000000500</v>
      </c>
      <c r="L291" s="106" t="s">
        <v>91</v>
      </c>
    </row>
    <row r="292" spans="1:12" ht="22.5">
      <c r="A292" s="108" t="s">
        <v>95</v>
      </c>
      <c r="B292" s="109" t="s">
        <v>14</v>
      </c>
      <c r="C292" s="107" t="s">
        <v>76</v>
      </c>
      <c r="D292" s="216" t="s">
        <v>93</v>
      </c>
      <c r="E292" s="217"/>
      <c r="F292" s="217"/>
      <c r="G292" s="218"/>
      <c r="H292" s="96">
        <v>-12902927</v>
      </c>
      <c r="I292" s="96">
        <v>-213699.35</v>
      </c>
      <c r="J292" s="111" t="s">
        <v>56</v>
      </c>
      <c r="K292" s="106" t="str">
        <f t="shared" si="7"/>
        <v>00001050201000000510</v>
      </c>
      <c r="L292" s="106" t="s">
        <v>94</v>
      </c>
    </row>
    <row r="293" spans="1:12" ht="22.5">
      <c r="A293" s="94" t="s">
        <v>97</v>
      </c>
      <c r="B293" s="110" t="s">
        <v>14</v>
      </c>
      <c r="C293" s="122" t="s">
        <v>76</v>
      </c>
      <c r="D293" s="224" t="s">
        <v>96</v>
      </c>
      <c r="E293" s="224"/>
      <c r="F293" s="224"/>
      <c r="G293" s="225"/>
      <c r="H293" s="77">
        <v>-12902927</v>
      </c>
      <c r="I293" s="77">
        <v>-213699.35</v>
      </c>
      <c r="J293" s="65" t="s">
        <v>17</v>
      </c>
      <c r="K293" s="106" t="str">
        <f t="shared" si="7"/>
        <v>00001050201100000510</v>
      </c>
      <c r="L293" s="4" t="str">
        <f>C293&amp;D293&amp;G293</f>
        <v>00001050201100000510</v>
      </c>
    </row>
    <row r="294" spans="1:12" ht="12.75">
      <c r="A294" s="108" t="s">
        <v>75</v>
      </c>
      <c r="B294" s="109" t="s">
        <v>15</v>
      </c>
      <c r="C294" s="107" t="s">
        <v>76</v>
      </c>
      <c r="D294" s="216" t="s">
        <v>77</v>
      </c>
      <c r="E294" s="217"/>
      <c r="F294" s="217"/>
      <c r="G294" s="218"/>
      <c r="H294" s="96">
        <v>12902927</v>
      </c>
      <c r="I294" s="96">
        <v>401598.32</v>
      </c>
      <c r="J294" s="111" t="s">
        <v>56</v>
      </c>
      <c r="K294" s="106" t="str">
        <f t="shared" si="7"/>
        <v>00001050000000000600</v>
      </c>
      <c r="L294" s="106" t="s">
        <v>78</v>
      </c>
    </row>
    <row r="295" spans="1:12" ht="22.5">
      <c r="A295" s="108" t="s">
        <v>79</v>
      </c>
      <c r="B295" s="109" t="s">
        <v>15</v>
      </c>
      <c r="C295" s="107" t="s">
        <v>76</v>
      </c>
      <c r="D295" s="216" t="s">
        <v>80</v>
      </c>
      <c r="E295" s="217"/>
      <c r="F295" s="217"/>
      <c r="G295" s="218"/>
      <c r="H295" s="96">
        <v>12902927</v>
      </c>
      <c r="I295" s="96">
        <v>401598.32</v>
      </c>
      <c r="J295" s="111" t="s">
        <v>56</v>
      </c>
      <c r="K295" s="106" t="str">
        <f t="shared" si="7"/>
        <v>00001050200000000600</v>
      </c>
      <c r="L295" s="106" t="s">
        <v>81</v>
      </c>
    </row>
    <row r="296" spans="1:12" ht="22.5">
      <c r="A296" s="108" t="s">
        <v>82</v>
      </c>
      <c r="B296" s="109" t="s">
        <v>15</v>
      </c>
      <c r="C296" s="107" t="s">
        <v>76</v>
      </c>
      <c r="D296" s="216" t="s">
        <v>83</v>
      </c>
      <c r="E296" s="217"/>
      <c r="F296" s="217"/>
      <c r="G296" s="218"/>
      <c r="H296" s="96">
        <v>12902927</v>
      </c>
      <c r="I296" s="96">
        <v>401598.32</v>
      </c>
      <c r="J296" s="111" t="s">
        <v>56</v>
      </c>
      <c r="K296" s="106" t="str">
        <f t="shared" si="7"/>
        <v>00001050201000000610</v>
      </c>
      <c r="L296" s="106" t="s">
        <v>84</v>
      </c>
    </row>
    <row r="297" spans="1:12" ht="22.5">
      <c r="A297" s="95" t="s">
        <v>85</v>
      </c>
      <c r="B297" s="110" t="s">
        <v>15</v>
      </c>
      <c r="C297" s="122" t="s">
        <v>76</v>
      </c>
      <c r="D297" s="224" t="s">
        <v>86</v>
      </c>
      <c r="E297" s="224"/>
      <c r="F297" s="224"/>
      <c r="G297" s="225"/>
      <c r="H297" s="97">
        <v>12902927</v>
      </c>
      <c r="I297" s="97">
        <v>401598.32</v>
      </c>
      <c r="J297" s="98" t="s">
        <v>17</v>
      </c>
      <c r="K297" s="105" t="str">
        <f t="shared" si="7"/>
        <v>00001050201100000610</v>
      </c>
      <c r="L297" s="4" t="str">
        <f>C297&amp;D297&amp;G297</f>
        <v>00001050201100000610</v>
      </c>
    </row>
    <row r="298" spans="1:11" ht="12.75">
      <c r="A298" s="26"/>
      <c r="B298" s="29"/>
      <c r="C298" s="22"/>
      <c r="D298" s="22"/>
      <c r="E298" s="22"/>
      <c r="F298" s="22"/>
      <c r="G298" s="22"/>
      <c r="H298" s="22"/>
      <c r="I298" s="22"/>
      <c r="J298" s="22"/>
      <c r="K298" s="22"/>
    </row>
    <row r="299" spans="1:12" ht="12.75">
      <c r="A299" s="26"/>
      <c r="B299" s="29"/>
      <c r="C299" s="22"/>
      <c r="D299" s="22"/>
      <c r="E299" s="22"/>
      <c r="F299" s="22"/>
      <c r="G299" s="22"/>
      <c r="H299" s="22"/>
      <c r="I299" s="22"/>
      <c r="J299" s="22"/>
      <c r="K299" s="93"/>
      <c r="L299" s="93"/>
    </row>
    <row r="300" spans="1:12" ht="21.75" customHeight="1">
      <c r="A300" s="24" t="s">
        <v>47</v>
      </c>
      <c r="B300" s="211" t="s">
        <v>515</v>
      </c>
      <c r="C300" s="211"/>
      <c r="D300" s="211"/>
      <c r="E300" s="29"/>
      <c r="F300" s="29"/>
      <c r="G300" s="22"/>
      <c r="H300" s="68" t="s">
        <v>516</v>
      </c>
      <c r="I300" s="67"/>
      <c r="J300" s="67" t="s">
        <v>517</v>
      </c>
      <c r="K300" s="93"/>
      <c r="L300" s="93"/>
    </row>
    <row r="301" spans="1:12" ht="22.5">
      <c r="A301" s="3" t="s">
        <v>45</v>
      </c>
      <c r="B301" s="207" t="s">
        <v>46</v>
      </c>
      <c r="C301" s="207"/>
      <c r="D301" s="207"/>
      <c r="E301" s="29"/>
      <c r="F301" s="29"/>
      <c r="G301" s="22"/>
      <c r="H301" s="22"/>
      <c r="I301" s="69" t="s">
        <v>49</v>
      </c>
      <c r="J301" s="29" t="s">
        <v>46</v>
      </c>
      <c r="K301" s="93"/>
      <c r="L301" s="93"/>
    </row>
    <row r="302" spans="1:12" ht="12.75">
      <c r="A302" s="3"/>
      <c r="B302" s="29"/>
      <c r="C302" s="22"/>
      <c r="D302" s="22"/>
      <c r="E302" s="22"/>
      <c r="F302" s="22"/>
      <c r="G302" s="22"/>
      <c r="H302" s="22"/>
      <c r="I302" s="22"/>
      <c r="J302" s="22"/>
      <c r="K302" s="93"/>
      <c r="L302" s="93"/>
    </row>
    <row r="303" spans="1:12" ht="21.75" customHeight="1">
      <c r="A303" s="3" t="s">
        <v>48</v>
      </c>
      <c r="B303" s="212" t="s">
        <v>518</v>
      </c>
      <c r="C303" s="212"/>
      <c r="D303" s="212"/>
      <c r="E303" s="119"/>
      <c r="F303" s="119"/>
      <c r="G303" s="22"/>
      <c r="H303" s="22"/>
      <c r="I303" s="22"/>
      <c r="J303" s="22"/>
      <c r="K303" s="93"/>
      <c r="L303" s="93"/>
    </row>
    <row r="304" spans="1:12" ht="12.75">
      <c r="A304" s="3" t="s">
        <v>45</v>
      </c>
      <c r="B304" s="207" t="s">
        <v>46</v>
      </c>
      <c r="C304" s="207"/>
      <c r="D304" s="207"/>
      <c r="E304" s="29"/>
      <c r="F304" s="29"/>
      <c r="G304" s="22"/>
      <c r="H304" s="22"/>
      <c r="I304" s="22"/>
      <c r="J304" s="22"/>
      <c r="K304" s="93"/>
      <c r="L304" s="93"/>
    </row>
    <row r="305" spans="1:12" ht="12.75">
      <c r="A305" s="3"/>
      <c r="B305" s="29"/>
      <c r="C305" s="22"/>
      <c r="D305" s="22"/>
      <c r="E305" s="22"/>
      <c r="F305" s="22"/>
      <c r="G305" s="22"/>
      <c r="H305" s="22"/>
      <c r="I305" s="22"/>
      <c r="J305" s="22"/>
      <c r="K305" s="93"/>
      <c r="L305" s="93"/>
    </row>
    <row r="306" spans="1:12" ht="12.75">
      <c r="A306" s="3" t="s">
        <v>519</v>
      </c>
      <c r="B306" s="29"/>
      <c r="C306" s="22"/>
      <c r="D306" s="22"/>
      <c r="E306" s="22"/>
      <c r="F306" s="22"/>
      <c r="G306" s="22"/>
      <c r="H306" s="22"/>
      <c r="I306" s="22"/>
      <c r="J306" s="22"/>
      <c r="K306" s="93"/>
      <c r="L306" s="93"/>
    </row>
    <row r="307" spans="1:12" ht="12.75">
      <c r="A307" s="26"/>
      <c r="B307" s="29"/>
      <c r="C307" s="22"/>
      <c r="D307" s="22"/>
      <c r="E307" s="22"/>
      <c r="F307" s="22"/>
      <c r="G307" s="22"/>
      <c r="H307" s="22"/>
      <c r="I307" s="22"/>
      <c r="J307" s="22"/>
      <c r="K307" s="93"/>
      <c r="L307" s="93"/>
    </row>
    <row r="308" spans="11:12" ht="12.75" hidden="1">
      <c r="K308" s="93"/>
      <c r="L308" s="93"/>
    </row>
    <row r="309" spans="11:12" ht="12.75" hidden="1">
      <c r="K309" s="93"/>
      <c r="L309" s="93"/>
    </row>
    <row r="310" spans="11:12" ht="12.75" hidden="1">
      <c r="K310" s="93"/>
      <c r="L310" s="93"/>
    </row>
    <row r="311" spans="11:12" ht="12.75" hidden="1">
      <c r="K311" s="93"/>
      <c r="L311" s="93"/>
    </row>
    <row r="312" spans="11:12" ht="12.75" hidden="1">
      <c r="K312" s="93"/>
      <c r="L312" s="93"/>
    </row>
    <row r="313" spans="11:12" ht="12.75" hidden="1">
      <c r="K313" s="93"/>
      <c r="L313" s="93"/>
    </row>
    <row r="315" ht="13.5" thickBot="1"/>
    <row r="316" spans="2:9" ht="43.5" customHeight="1" thickBot="1" thickTop="1">
      <c r="B316" s="160"/>
      <c r="C316" s="161"/>
      <c r="D316" s="161"/>
      <c r="E316" s="161"/>
      <c r="F316" s="161"/>
      <c r="G316" s="147" t="s">
        <v>59</v>
      </c>
      <c r="H316" s="147"/>
      <c r="I316" s="148"/>
    </row>
    <row r="317" spans="2:9" ht="3" customHeight="1" thickBot="1" thickTop="1">
      <c r="B317" s="149"/>
      <c r="C317" s="149"/>
      <c r="D317" s="149"/>
      <c r="E317" s="149"/>
      <c r="F317" s="149"/>
      <c r="G317" s="149"/>
      <c r="H317" s="149"/>
      <c r="I317" s="149"/>
    </row>
    <row r="318" spans="2:9" ht="13.5" thickTop="1">
      <c r="B318" s="162" t="s">
        <v>60</v>
      </c>
      <c r="C318" s="163"/>
      <c r="D318" s="163"/>
      <c r="E318" s="163"/>
      <c r="F318" s="163"/>
      <c r="G318" s="150"/>
      <c r="H318" s="150"/>
      <c r="I318" s="151"/>
    </row>
    <row r="319" spans="2:9" ht="12.75">
      <c r="B319" s="154" t="s">
        <v>61</v>
      </c>
      <c r="C319" s="155"/>
      <c r="D319" s="155"/>
      <c r="E319" s="155"/>
      <c r="F319" s="155"/>
      <c r="G319" s="152"/>
      <c r="H319" s="152"/>
      <c r="I319" s="153"/>
    </row>
    <row r="320" spans="2:9" ht="12.75">
      <c r="B320" s="154" t="s">
        <v>62</v>
      </c>
      <c r="C320" s="155"/>
      <c r="D320" s="155"/>
      <c r="E320" s="155"/>
      <c r="F320" s="155"/>
      <c r="G320" s="152"/>
      <c r="H320" s="152"/>
      <c r="I320" s="153"/>
    </row>
    <row r="321" spans="2:9" ht="12.75">
      <c r="B321" s="154" t="s">
        <v>63</v>
      </c>
      <c r="C321" s="155"/>
      <c r="D321" s="155"/>
      <c r="E321" s="155"/>
      <c r="F321" s="155"/>
      <c r="G321" s="152"/>
      <c r="H321" s="152"/>
      <c r="I321" s="153"/>
    </row>
    <row r="322" spans="2:9" ht="12.75">
      <c r="B322" s="154" t="s">
        <v>64</v>
      </c>
      <c r="C322" s="155"/>
      <c r="D322" s="155"/>
      <c r="E322" s="155"/>
      <c r="F322" s="155"/>
      <c r="G322" s="152"/>
      <c r="H322" s="152"/>
      <c r="I322" s="153"/>
    </row>
    <row r="323" spans="2:9" ht="12.75">
      <c r="B323" s="154" t="s">
        <v>65</v>
      </c>
      <c r="C323" s="155"/>
      <c r="D323" s="155"/>
      <c r="E323" s="155"/>
      <c r="F323" s="155"/>
      <c r="G323" s="152"/>
      <c r="H323" s="152"/>
      <c r="I323" s="153"/>
    </row>
    <row r="324" spans="2:9" ht="12.75">
      <c r="B324" s="154" t="s">
        <v>66</v>
      </c>
      <c r="C324" s="155"/>
      <c r="D324" s="155"/>
      <c r="E324" s="155"/>
      <c r="F324" s="155"/>
      <c r="G324" s="152"/>
      <c r="H324" s="152"/>
      <c r="I324" s="153"/>
    </row>
    <row r="325" spans="2:9" ht="12.75">
      <c r="B325" s="154" t="s">
        <v>67</v>
      </c>
      <c r="C325" s="155"/>
      <c r="D325" s="155"/>
      <c r="E325" s="155"/>
      <c r="F325" s="155"/>
      <c r="G325" s="152"/>
      <c r="H325" s="152"/>
      <c r="I325" s="153"/>
    </row>
    <row r="326" spans="2:9" ht="13.5" thickBot="1">
      <c r="B326" s="156" t="s">
        <v>68</v>
      </c>
      <c r="C326" s="157"/>
      <c r="D326" s="157"/>
      <c r="E326" s="157"/>
      <c r="F326" s="157"/>
      <c r="G326" s="158"/>
      <c r="H326" s="158"/>
      <c r="I326" s="159"/>
    </row>
    <row r="327" spans="2:9" ht="5.25" customHeight="1" thickTop="1">
      <c r="B327" s="146"/>
      <c r="C327" s="146"/>
      <c r="D327" s="146"/>
      <c r="E327" s="146"/>
      <c r="F327" s="146"/>
      <c r="G327" s="146"/>
      <c r="H327" s="146"/>
      <c r="I327" s="146"/>
    </row>
  </sheetData>
  <sheetProtection/>
  <mergeCells count="321">
    <mergeCell ref="D60:G60"/>
    <mergeCell ref="D61:G61"/>
    <mergeCell ref="D62:G62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45:G45"/>
    <mergeCell ref="D46:G46"/>
    <mergeCell ref="D47:G47"/>
    <mergeCell ref="D48:G48"/>
    <mergeCell ref="D49:G49"/>
    <mergeCell ref="D43:G43"/>
    <mergeCell ref="D44:G44"/>
    <mergeCell ref="D35:G35"/>
    <mergeCell ref="D36:G36"/>
    <mergeCell ref="D37:G37"/>
    <mergeCell ref="D38:G38"/>
    <mergeCell ref="D39:G39"/>
    <mergeCell ref="E263:F263"/>
    <mergeCell ref="E264:F264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E136:F136"/>
    <mergeCell ref="E137:F13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98:F98"/>
    <mergeCell ref="E99:F99"/>
    <mergeCell ref="E100:F100"/>
    <mergeCell ref="E101:F101"/>
    <mergeCell ref="E102:F102"/>
    <mergeCell ref="E93:F93"/>
    <mergeCell ref="E94:F94"/>
    <mergeCell ref="E95:F95"/>
    <mergeCell ref="E96:F96"/>
    <mergeCell ref="E97:F97"/>
    <mergeCell ref="E88:F88"/>
    <mergeCell ref="E89:F89"/>
    <mergeCell ref="E90:F90"/>
    <mergeCell ref="E91:F91"/>
    <mergeCell ref="E92:F92"/>
    <mergeCell ref="E83:F83"/>
    <mergeCell ref="E84:F84"/>
    <mergeCell ref="E85:F85"/>
    <mergeCell ref="E86:F86"/>
    <mergeCell ref="E87:F87"/>
    <mergeCell ref="E78:F78"/>
    <mergeCell ref="E79:F79"/>
    <mergeCell ref="E80:F80"/>
    <mergeCell ref="E81:F81"/>
    <mergeCell ref="E82:F82"/>
    <mergeCell ref="E73:F73"/>
    <mergeCell ref="E74:F74"/>
    <mergeCell ref="E75:F75"/>
    <mergeCell ref="E76:F76"/>
    <mergeCell ref="E77:F77"/>
    <mergeCell ref="D294:G294"/>
    <mergeCell ref="D295:G295"/>
    <mergeCell ref="D296:G296"/>
    <mergeCell ref="D297:G297"/>
    <mergeCell ref="D292:G292"/>
    <mergeCell ref="D293:G293"/>
    <mergeCell ref="D291:G291"/>
    <mergeCell ref="D284:G284"/>
    <mergeCell ref="D285:G285"/>
    <mergeCell ref="B271:B273"/>
    <mergeCell ref="J271:J273"/>
    <mergeCell ref="I271:I273"/>
    <mergeCell ref="C288:G288"/>
    <mergeCell ref="D280:G280"/>
    <mergeCell ref="D290:G290"/>
    <mergeCell ref="D279:G279"/>
    <mergeCell ref="C267:G267"/>
    <mergeCell ref="B304:D304"/>
    <mergeCell ref="C278:G278"/>
    <mergeCell ref="C282:G282"/>
    <mergeCell ref="C283:G283"/>
    <mergeCell ref="B300:D300"/>
    <mergeCell ref="B303:D303"/>
    <mergeCell ref="C287:G287"/>
    <mergeCell ref="C289:G289"/>
    <mergeCell ref="B301:D301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H67:H69"/>
    <mergeCell ref="B67:B69"/>
    <mergeCell ref="A65:J65"/>
    <mergeCell ref="J67:J69"/>
    <mergeCell ref="I67:I69"/>
    <mergeCell ref="C14:G14"/>
    <mergeCell ref="C16:G16"/>
    <mergeCell ref="D31:G31"/>
    <mergeCell ref="D32:G32"/>
    <mergeCell ref="D33:G33"/>
    <mergeCell ref="D34:G34"/>
    <mergeCell ref="A67:A69"/>
    <mergeCell ref="C71:G71"/>
    <mergeCell ref="C67:G69"/>
    <mergeCell ref="D40:G40"/>
    <mergeCell ref="D41:G41"/>
    <mergeCell ref="D42:G42"/>
    <mergeCell ref="C274:G274"/>
    <mergeCell ref="C275:G275"/>
    <mergeCell ref="C276:G276"/>
    <mergeCell ref="C277:G277"/>
    <mergeCell ref="C70:G70"/>
    <mergeCell ref="A269:J269"/>
    <mergeCell ref="C72:G72"/>
    <mergeCell ref="H271:H273"/>
    <mergeCell ref="C271:G273"/>
    <mergeCell ref="A271:A273"/>
    <mergeCell ref="B327:F327"/>
    <mergeCell ref="B316:F316"/>
    <mergeCell ref="B317:F317"/>
    <mergeCell ref="B318:F318"/>
    <mergeCell ref="B319:F319"/>
    <mergeCell ref="B320:F320"/>
    <mergeCell ref="B322:F322"/>
    <mergeCell ref="B321:F321"/>
    <mergeCell ref="B323:F323"/>
    <mergeCell ref="B324:F324"/>
    <mergeCell ref="B325:F325"/>
    <mergeCell ref="B326:F326"/>
    <mergeCell ref="G323:I323"/>
    <mergeCell ref="G324:I324"/>
    <mergeCell ref="G325:I325"/>
    <mergeCell ref="G326:I326"/>
    <mergeCell ref="G327:I327"/>
    <mergeCell ref="G316:I316"/>
    <mergeCell ref="G317:I317"/>
    <mergeCell ref="G318:I318"/>
    <mergeCell ref="G319:I319"/>
    <mergeCell ref="G320:I320"/>
    <mergeCell ref="G322:I322"/>
    <mergeCell ref="G321:I321"/>
  </mergeCells>
  <printOptions/>
  <pageMargins left="0.3937007874015748" right="0.21" top="0.24" bottom="0.25" header="0" footer="0"/>
  <pageSetup horizontalDpi="600" verticalDpi="600" orientation="portrait" paperSize="9" scale="80" r:id="rId2"/>
  <rowBreaks count="2" manualBreakCount="2">
    <brk id="63" max="255" man="1"/>
    <brk id="2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Эксперт</cp:lastModifiedBy>
  <cp:lastPrinted>2022-02-10T07:10:25Z</cp:lastPrinted>
  <dcterms:created xsi:type="dcterms:W3CDTF">2009-02-13T09:10:05Z</dcterms:created>
  <dcterms:modified xsi:type="dcterms:W3CDTF">2022-02-10T10:31:50Z</dcterms:modified>
  <cp:category/>
  <cp:version/>
  <cp:contentType/>
  <cp:contentStatus/>
</cp:coreProperties>
</file>